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sasakita/Dropbox/"/>
    </mc:Choice>
  </mc:AlternateContent>
  <xr:revisionPtr revIDLastSave="0" documentId="13_ncr:1_{A8C707C4-7605-DF4E-9104-EFD78C5C313D}" xr6:coauthVersionLast="36" xr6:coauthVersionMax="36" xr10:uidLastSave="{00000000-0000-0000-0000-000000000000}"/>
  <bookViews>
    <workbookView xWindow="0" yWindow="460" windowWidth="21240" windowHeight="18820" xr2:uid="{00000000-000D-0000-FFFF-FFFF00000000}"/>
  </bookViews>
  <sheets>
    <sheet name="入力方法" sheetId="11" r:id="rId1"/>
    <sheet name="入力ｼｰﾄ" sheetId="6" r:id="rId2"/>
    <sheet name="雇用契約書" sheetId="10" r:id="rId3"/>
    <sheet name="勤務日誌" sheetId="1" r:id="rId4"/>
    <sheet name="事業実績(様式2)" sheetId="3" r:id="rId5"/>
    <sheet name="交付請求書(様式6)" sheetId="9" r:id="rId6"/>
    <sheet name="交付申請･実績報告(様式1)" sheetId="2" r:id="rId7"/>
    <sheet name="収支精算書(様式3)" sheetId="5" r:id="rId8"/>
    <sheet name="誓約書" sheetId="4" r:id="rId9"/>
    <sheet name="交付決定通知(様式4)" sheetId="7" r:id="rId10"/>
    <sheet name="額の確定通知(様式5)" sheetId="8" r:id="rId11"/>
  </sheets>
  <definedNames>
    <definedName name="_xlnm.Print_Area" localSheetId="2">雇用契約書!$A$1:$H$38</definedName>
    <definedName name="_xlnm.Print_Area" localSheetId="6">'交付申請･実績報告(様式1)'!$A$1:$H$39</definedName>
    <definedName name="_xlnm.Print_Area" localSheetId="5">'交付請求書(様式6)'!$A$1:$J$37</definedName>
    <definedName name="_xlnm.Print_Area" localSheetId="4">'事業実績(様式2)'!$A$1:$N$42</definedName>
    <definedName name="_xlnm.Print_Area" localSheetId="7">'収支精算書(様式3)'!$A$1:$J$22</definedName>
    <definedName name="_xlnm.Print_Area" localSheetId="8">誓約書!$A$1:$I$40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 l="1"/>
  <c r="A5" i="8"/>
  <c r="A15" i="7"/>
  <c r="A7" i="7"/>
  <c r="L26" i="3"/>
  <c r="P26" i="3" s="1"/>
  <c r="L24" i="3"/>
  <c r="P24" i="3" s="1"/>
  <c r="D9" i="3"/>
  <c r="H27" i="9"/>
  <c r="H9" i="9"/>
  <c r="G6" i="2"/>
  <c r="F36" i="4"/>
  <c r="F35" i="4"/>
  <c r="I28" i="4"/>
  <c r="D28" i="2"/>
  <c r="F12" i="2"/>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H40" i="1" s="1"/>
  <c r="AE10" i="1"/>
  <c r="AH10" i="1" s="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10" i="1"/>
  <c r="F40" i="1"/>
  <c r="M40" i="1" s="1"/>
  <c r="K40" i="1"/>
  <c r="F38" i="10"/>
  <c r="F36" i="10"/>
  <c r="F33" i="10"/>
  <c r="F31" i="10"/>
  <c r="O40" i="1" l="1"/>
  <c r="U40" i="1" s="1"/>
  <c r="AA40" i="1"/>
  <c r="AC40" i="1" s="1"/>
  <c r="AE41" i="1"/>
  <c r="S40" i="1"/>
  <c r="C6" i="10"/>
  <c r="C7" i="10"/>
  <c r="C5" i="10"/>
  <c r="F3" i="10"/>
  <c r="B4" i="10"/>
  <c r="B3" i="10"/>
  <c r="L28" i="3" l="1"/>
  <c r="P28" i="3" s="1"/>
  <c r="D11" i="3" l="1"/>
  <c r="D7" i="3"/>
  <c r="H23" i="3"/>
  <c r="AH12" i="1"/>
  <c r="AH13" i="1"/>
  <c r="AH14" i="1"/>
  <c r="AH15" i="1"/>
  <c r="AH17" i="1"/>
  <c r="AH18" i="1"/>
  <c r="AH38" i="1"/>
  <c r="AH39" i="1"/>
  <c r="E3" i="1"/>
  <c r="E5" i="1"/>
  <c r="C43" i="1"/>
  <c r="X41" i="1"/>
  <c r="L20" i="3" s="1"/>
  <c r="P20" i="3" s="1"/>
  <c r="K39" i="1"/>
  <c r="F39" i="1"/>
  <c r="M39" i="1" s="1"/>
  <c r="K38" i="1"/>
  <c r="F38" i="1"/>
  <c r="M38" i="1" s="1"/>
  <c r="AH37" i="1"/>
  <c r="K37" i="1"/>
  <c r="F37" i="1"/>
  <c r="M37" i="1" s="1"/>
  <c r="K36" i="1"/>
  <c r="F36" i="1"/>
  <c r="K35" i="1"/>
  <c r="F35" i="1"/>
  <c r="M35" i="1" s="1"/>
  <c r="K34" i="1"/>
  <c r="F34" i="1"/>
  <c r="M34" i="1" s="1"/>
  <c r="K33" i="1"/>
  <c r="F33" i="1"/>
  <c r="M33" i="1" s="1"/>
  <c r="K32" i="1"/>
  <c r="F32" i="1"/>
  <c r="M32" i="1" s="1"/>
  <c r="K31" i="1"/>
  <c r="F31" i="1"/>
  <c r="M31" i="1" s="1"/>
  <c r="K30" i="1"/>
  <c r="F30" i="1"/>
  <c r="M30" i="1" s="1"/>
  <c r="K29" i="1"/>
  <c r="F29" i="1"/>
  <c r="M29" i="1" s="1"/>
  <c r="K28" i="1"/>
  <c r="F28" i="1"/>
  <c r="M28" i="1" s="1"/>
  <c r="K27" i="1"/>
  <c r="F27" i="1"/>
  <c r="M27" i="1" s="1"/>
  <c r="K26" i="1"/>
  <c r="F26" i="1"/>
  <c r="M26" i="1" s="1"/>
  <c r="K25" i="1"/>
  <c r="F25" i="1"/>
  <c r="M25" i="1" s="1"/>
  <c r="K24" i="1"/>
  <c r="F24" i="1"/>
  <c r="M24" i="1" s="1"/>
  <c r="K23" i="1"/>
  <c r="F23" i="1"/>
  <c r="M23" i="1" s="1"/>
  <c r="K22" i="1"/>
  <c r="F22" i="1"/>
  <c r="M22" i="1" s="1"/>
  <c r="K21" i="1"/>
  <c r="F21" i="1"/>
  <c r="M21" i="1" s="1"/>
  <c r="K20" i="1"/>
  <c r="F20" i="1"/>
  <c r="M20" i="1" s="1"/>
  <c r="K19" i="1"/>
  <c r="F19" i="1"/>
  <c r="M19" i="1" s="1"/>
  <c r="K18" i="1"/>
  <c r="F18" i="1"/>
  <c r="M18" i="1" s="1"/>
  <c r="K17" i="1"/>
  <c r="F17" i="1"/>
  <c r="M17" i="1" s="1"/>
  <c r="AH16" i="1"/>
  <c r="K16" i="1"/>
  <c r="F16" i="1"/>
  <c r="M16" i="1" s="1"/>
  <c r="K15" i="1"/>
  <c r="F15" i="1"/>
  <c r="M15" i="1" s="1"/>
  <c r="K14" i="1"/>
  <c r="F14" i="1"/>
  <c r="M14" i="1" s="1"/>
  <c r="K13" i="1"/>
  <c r="F13" i="1"/>
  <c r="K12" i="1"/>
  <c r="F12" i="1"/>
  <c r="M12" i="1" s="1"/>
  <c r="AH11" i="1"/>
  <c r="K11" i="1"/>
  <c r="F11" i="1"/>
  <c r="K10" i="1"/>
  <c r="F10" i="1"/>
  <c r="M11" i="1" l="1"/>
  <c r="AA11" i="1" s="1"/>
  <c r="O31" i="1"/>
  <c r="U31" i="1" s="1"/>
  <c r="AA31" i="1"/>
  <c r="AC31" i="1" s="1"/>
  <c r="O25" i="1"/>
  <c r="U25" i="1" s="1"/>
  <c r="AA25" i="1"/>
  <c r="AC25" i="1" s="1"/>
  <c r="S25" i="1"/>
  <c r="O20" i="1"/>
  <c r="U20" i="1" s="1"/>
  <c r="AA20" i="1"/>
  <c r="AC20" i="1" s="1"/>
  <c r="AA38" i="1"/>
  <c r="AC38" i="1" s="1"/>
  <c r="O38" i="1"/>
  <c r="U38" i="1" s="1"/>
  <c r="S38" i="1"/>
  <c r="AA39" i="1"/>
  <c r="AC39" i="1" s="1"/>
  <c r="S39" i="1"/>
  <c r="O39" i="1"/>
  <c r="U39" i="1" s="1"/>
  <c r="AA34" i="1"/>
  <c r="AC34" i="1" s="1"/>
  <c r="O34" i="1"/>
  <c r="U34" i="1" s="1"/>
  <c r="AA14" i="1"/>
  <c r="AC14" i="1" s="1"/>
  <c r="O14" i="1"/>
  <c r="U14" i="1" s="1"/>
  <c r="S14" i="1"/>
  <c r="AA33" i="1"/>
  <c r="AC33" i="1" s="1"/>
  <c r="O33" i="1"/>
  <c r="U33" i="1" s="1"/>
  <c r="S33" i="1"/>
  <c r="AA16" i="1"/>
  <c r="AC16" i="1" s="1"/>
  <c r="O16" i="1"/>
  <c r="U16" i="1" s="1"/>
  <c r="AA28" i="1"/>
  <c r="AC28" i="1" s="1"/>
  <c r="O28" i="1"/>
  <c r="U28" i="1" s="1"/>
  <c r="J23" i="3"/>
  <c r="L22" i="3" s="1"/>
  <c r="H19" i="3"/>
  <c r="L18" i="3" s="1"/>
  <c r="O26" i="1"/>
  <c r="U26" i="1" s="1"/>
  <c r="S26" i="1"/>
  <c r="AA26" i="1"/>
  <c r="AC26" i="1" s="1"/>
  <c r="AA37" i="1"/>
  <c r="AC37" i="1" s="1"/>
  <c r="O37" i="1"/>
  <c r="U37" i="1" s="1"/>
  <c r="AA21" i="1"/>
  <c r="AC21" i="1" s="1"/>
  <c r="O21" i="1"/>
  <c r="U21" i="1" s="1"/>
  <c r="S21" i="1"/>
  <c r="O11" i="1"/>
  <c r="U11" i="1" s="1"/>
  <c r="O17" i="1"/>
  <c r="U17" i="1" s="1"/>
  <c r="AA17" i="1"/>
  <c r="AC17" i="1" s="1"/>
  <c r="S17" i="1"/>
  <c r="O29" i="1"/>
  <c r="U29" i="1" s="1"/>
  <c r="AA29" i="1"/>
  <c r="AC29" i="1" s="1"/>
  <c r="S29" i="1"/>
  <c r="O12" i="1"/>
  <c r="U12" i="1" s="1"/>
  <c r="AA12" i="1"/>
  <c r="AC12" i="1" s="1"/>
  <c r="O18" i="1"/>
  <c r="U18" i="1" s="1"/>
  <c r="S18" i="1"/>
  <c r="AA18" i="1"/>
  <c r="AC18" i="1" s="1"/>
  <c r="AA19" i="1"/>
  <c r="AC19" i="1" s="1"/>
  <c r="O19" i="1"/>
  <c r="U19" i="1" s="1"/>
  <c r="AA32" i="1"/>
  <c r="AC32" i="1" s="1"/>
  <c r="O32" i="1"/>
  <c r="U32" i="1" s="1"/>
  <c r="S32" i="1"/>
  <c r="S15" i="1"/>
  <c r="AA15" i="1"/>
  <c r="AC15" i="1" s="1"/>
  <c r="O15" i="1"/>
  <c r="U15" i="1" s="1"/>
  <c r="O27" i="1"/>
  <c r="U27" i="1" s="1"/>
  <c r="AA27" i="1"/>
  <c r="AC27" i="1" s="1"/>
  <c r="S27" i="1"/>
  <c r="O22" i="1"/>
  <c r="U22" i="1" s="1"/>
  <c r="S22" i="1"/>
  <c r="AA22" i="1"/>
  <c r="AC22" i="1" s="1"/>
  <c r="O23" i="1"/>
  <c r="U23" i="1" s="1"/>
  <c r="AA23" i="1"/>
  <c r="AC23" i="1" s="1"/>
  <c r="O35" i="1"/>
  <c r="U35" i="1" s="1"/>
  <c r="AA35" i="1"/>
  <c r="AC35" i="1" s="1"/>
  <c r="S35" i="1"/>
  <c r="O24" i="1"/>
  <c r="U24" i="1" s="1"/>
  <c r="AA24" i="1"/>
  <c r="AC24" i="1" s="1"/>
  <c r="O30" i="1"/>
  <c r="U30" i="1" s="1"/>
  <c r="S30" i="1"/>
  <c r="AA30" i="1"/>
  <c r="AC30" i="1" s="1"/>
  <c r="M13" i="1"/>
  <c r="M36" i="1"/>
  <c r="AH21" i="1"/>
  <c r="AH25" i="1"/>
  <c r="AH33" i="1"/>
  <c r="AH26" i="1"/>
  <c r="AH30" i="1"/>
  <c r="AH34" i="1"/>
  <c r="AH20" i="1"/>
  <c r="AH24" i="1"/>
  <c r="AH28" i="1"/>
  <c r="AH32" i="1"/>
  <c r="AH27" i="1"/>
  <c r="AH35" i="1"/>
  <c r="AH31" i="1"/>
  <c r="K41" i="1"/>
  <c r="F41" i="1"/>
  <c r="M10" i="1"/>
  <c r="P22" i="3" l="1"/>
  <c r="L30" i="3"/>
  <c r="L32" i="3" s="1"/>
  <c r="S20" i="1"/>
  <c r="AC11" i="1"/>
  <c r="S37" i="1"/>
  <c r="AA13" i="1"/>
  <c r="AC13" i="1" s="1"/>
  <c r="O13" i="1"/>
  <c r="U13" i="1" s="1"/>
  <c r="S13" i="1"/>
  <c r="P18" i="3"/>
  <c r="P32" i="3" s="1"/>
  <c r="L40" i="3" s="1"/>
  <c r="Q18" i="3"/>
  <c r="O36" i="1"/>
  <c r="U36" i="1" s="1"/>
  <c r="AA36" i="1"/>
  <c r="AC36" i="1" s="1"/>
  <c r="S19" i="1"/>
  <c r="O10" i="1"/>
  <c r="U10" i="1" s="1"/>
  <c r="AA10" i="1"/>
  <c r="AC10" i="1" s="1"/>
  <c r="M41" i="1"/>
  <c r="J19" i="3" s="1"/>
  <c r="S10" i="1"/>
  <c r="S11" i="1"/>
  <c r="S24" i="1"/>
  <c r="S28" i="1"/>
  <c r="S34" i="1"/>
  <c r="S23" i="1"/>
  <c r="S12" i="1"/>
  <c r="S16" i="1"/>
  <c r="S31" i="1"/>
  <c r="AH29" i="1"/>
  <c r="AH22" i="1"/>
  <c r="AH36" i="1"/>
  <c r="AH23" i="1"/>
  <c r="AH19" i="1"/>
  <c r="D40" i="3" l="1"/>
  <c r="H40" i="3" s="1"/>
  <c r="J40" i="3" s="1"/>
  <c r="A27" i="9" s="1"/>
  <c r="S36" i="1"/>
  <c r="S41" i="1" s="1"/>
  <c r="U41" i="1"/>
  <c r="E30" i="2"/>
  <c r="E23" i="7"/>
  <c r="C27" i="9"/>
  <c r="B18" i="2"/>
  <c r="D11" i="5"/>
  <c r="F11" i="5" s="1"/>
  <c r="AA41" i="1"/>
  <c r="AC41" i="1" s="1"/>
  <c r="AH41" i="1"/>
  <c r="D21" i="7"/>
  <c r="N40" i="3"/>
  <c r="D12" i="5" s="1"/>
  <c r="F12" i="5" s="1"/>
  <c r="G17" i="8" l="1"/>
  <c r="D17" i="8"/>
  <c r="A8" i="7"/>
  <c r="I40" i="4" l="1"/>
  <c r="F37" i="4"/>
  <c r="I11" i="9" l="1"/>
  <c r="H7" i="9"/>
  <c r="A6" i="8"/>
  <c r="F40" i="4"/>
  <c r="F38" i="4"/>
  <c r="F34" i="4"/>
  <c r="G14" i="2"/>
  <c r="F10" i="2"/>
  <c r="F27" i="9" l="1"/>
  <c r="G27" i="9" s="1"/>
  <c r="J13" i="5"/>
  <c r="H13" i="5"/>
  <c r="F13" i="5"/>
  <c r="F21" i="5" s="1"/>
  <c r="D13" i="5"/>
  <c r="D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8" authorId="0" shapeId="0" xr:uid="{00000000-0006-0000-0300-000001000000}">
      <text>
        <r>
          <rPr>
            <sz val="11"/>
            <color rgb="FF000000"/>
            <rFont val="MS P ゴシック"/>
            <charset val="128"/>
          </rPr>
          <t>支払った滞在</t>
        </r>
        <r>
          <rPr>
            <sz val="11"/>
            <color rgb="FF000000"/>
            <rFont val="MS P ゴシック"/>
            <charset val="128"/>
          </rPr>
          <t>(</t>
        </r>
        <r>
          <rPr>
            <sz val="11"/>
            <color rgb="FF000000"/>
            <rFont val="MS P ゴシック"/>
            <charset val="128"/>
          </rPr>
          <t>宿泊</t>
        </r>
        <r>
          <rPr>
            <sz val="11"/>
            <color rgb="FF000000"/>
            <rFont val="MS P ゴシック"/>
            <charset val="128"/>
          </rPr>
          <t>)</t>
        </r>
        <r>
          <rPr>
            <sz val="11"/>
            <color rgb="FF000000"/>
            <rFont val="MS P ゴシック"/>
            <charset val="128"/>
          </rPr>
          <t>費</t>
        </r>
        <r>
          <rPr>
            <sz val="11"/>
            <color rgb="FF000000"/>
            <rFont val="MS P ゴシック"/>
            <charset val="128"/>
          </rPr>
          <t xml:space="preserve">
</t>
        </r>
        <r>
          <rPr>
            <sz val="11"/>
            <color rgb="FF000000"/>
            <rFont val="MS P ゴシック"/>
            <charset val="128"/>
          </rPr>
          <t>の月額を入力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38,000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日</t>
        </r>
        <r>
          <rPr>
            <sz val="11"/>
            <color rgb="FF000000"/>
            <rFont val="MS P ゴシック"/>
            <charset val="128"/>
          </rPr>
          <t>6,000</t>
        </r>
        <r>
          <rPr>
            <sz val="11"/>
            <color rgb="FF000000"/>
            <rFont val="MS P ゴシック"/>
            <charset val="128"/>
          </rPr>
          <t>円</t>
        </r>
      </text>
    </comment>
    <comment ref="O9" authorId="0" shapeId="0" xr:uid="{00000000-0006-0000-0300-000002000000}">
      <text>
        <r>
          <rPr>
            <sz val="12"/>
            <color rgb="FF000000"/>
            <rFont val="MS P ゴシック"/>
            <charset val="128"/>
          </rPr>
          <t>時給の額を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text>
    </comment>
    <comment ref="Q9" authorId="0" shapeId="0" xr:uid="{00000000-0006-0000-0300-000003000000}">
      <text>
        <r>
          <rPr>
            <sz val="12"/>
            <color rgb="FF000000"/>
            <rFont val="MS P ゴシック"/>
            <charset val="128"/>
          </rPr>
          <t>日給の額を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r>
          <rPr>
            <sz val="12"/>
            <color rgb="FF000000"/>
            <rFont val="MS P ゴシック"/>
            <charset val="128"/>
          </rPr>
          <t xml:space="preserve">
</t>
        </r>
        <r>
          <rPr>
            <sz val="12"/>
            <color rgb="FF000000"/>
            <rFont val="MS P ゴシック"/>
            <charset val="128"/>
          </rPr>
          <t>※</t>
        </r>
        <r>
          <rPr>
            <sz val="12"/>
            <color rgb="FF000000"/>
            <rFont val="MS P ゴシック"/>
            <charset val="128"/>
          </rPr>
          <t>時給か日給か</t>
        </r>
        <r>
          <rPr>
            <sz val="12"/>
            <color rgb="FF000000"/>
            <rFont val="MS P ゴシック"/>
            <charset val="128"/>
          </rPr>
          <t xml:space="preserve">
</t>
        </r>
        <r>
          <rPr>
            <sz val="12"/>
            <color rgb="FF000000"/>
            <rFont val="MS P ゴシック"/>
            <charset val="128"/>
          </rPr>
          <t>どちらか片方</t>
        </r>
      </text>
    </comment>
    <comment ref="X9" authorId="0" shapeId="0" xr:uid="{00000000-0006-0000-0300-000004000000}">
      <text>
        <r>
          <rPr>
            <sz val="11"/>
            <color rgb="FF000000"/>
            <rFont val="MS P ゴシック"/>
            <charset val="128"/>
          </rPr>
          <t>支払った傷害保険料</t>
        </r>
        <r>
          <rPr>
            <sz val="11"/>
            <color rgb="FF000000"/>
            <rFont val="MS P ゴシック"/>
            <charset val="128"/>
          </rPr>
          <t xml:space="preserve">
</t>
        </r>
        <r>
          <rPr>
            <sz val="11"/>
            <color rgb="FF000000"/>
            <rFont val="MS P ゴシック"/>
            <charset val="128"/>
          </rPr>
          <t>の額を入力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:5,000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10,000</t>
        </r>
        <r>
          <rPr>
            <sz val="11"/>
            <color rgb="FF000000"/>
            <rFont val="MS P ゴシック"/>
            <charset val="128"/>
          </rPr>
          <t>円</t>
        </r>
      </text>
    </comment>
    <comment ref="AA9" authorId="0" shapeId="0" xr:uid="{00000000-0006-0000-0300-000005000000}">
      <text>
        <r>
          <rPr>
            <sz val="11"/>
            <color rgb="FF000000"/>
            <rFont val="MS P ゴシック"/>
            <charset val="128"/>
          </rPr>
          <t>支払った交通費の日額</t>
        </r>
        <r>
          <rPr>
            <sz val="11"/>
            <color rgb="FF000000"/>
            <rFont val="MS P ゴシック"/>
            <charset val="128"/>
          </rPr>
          <t>(</t>
        </r>
        <r>
          <rPr>
            <sz val="11"/>
            <color rgb="FF000000"/>
            <rFont val="MS P ゴシック"/>
            <charset val="128"/>
          </rPr>
          <t>往復</t>
        </r>
        <r>
          <rPr>
            <sz val="11"/>
            <color rgb="FF000000"/>
            <rFont val="MS P ゴシック"/>
            <charset val="128"/>
          </rPr>
          <t>)</t>
        </r>
        <r>
          <rPr>
            <sz val="11"/>
            <color rgb="FF000000"/>
            <rFont val="MS P ゴシック"/>
            <charset val="128"/>
          </rPr>
          <t>を入力</t>
        </r>
        <r>
          <rPr>
            <sz val="11"/>
            <color rgb="FF000000"/>
            <rFont val="MS P ゴシック"/>
            <charset val="128"/>
          </rPr>
          <t xml:space="preserve">
</t>
        </r>
        <r>
          <rPr>
            <sz val="11"/>
            <color rgb="FF000000"/>
            <rFont val="MS P ゴシック"/>
            <charset val="128"/>
          </rPr>
          <t>（計算例</t>
        </r>
        <r>
          <rPr>
            <sz val="11"/>
            <color rgb="FF000000"/>
            <rFont val="MS P ゴシック"/>
            <charset val="128"/>
          </rPr>
          <t>:15</t>
        </r>
        <r>
          <rPr>
            <sz val="11"/>
            <color rgb="FF000000"/>
            <rFont val="MS P ゴシック"/>
            <charset val="128"/>
          </rPr>
          <t>円</t>
        </r>
        <r>
          <rPr>
            <sz val="11"/>
            <color rgb="FF000000"/>
            <rFont val="MS P ゴシック"/>
            <charset val="128"/>
          </rPr>
          <t>/</t>
        </r>
        <r>
          <rPr>
            <sz val="11"/>
            <color rgb="FF000000"/>
            <rFont val="MS P ゴシック"/>
            <charset val="128"/>
          </rPr>
          <t>㎞×</t>
        </r>
        <r>
          <rPr>
            <sz val="11"/>
            <color rgb="FF000000"/>
            <rFont val="MS P ゴシック"/>
            <charset val="128"/>
          </rPr>
          <t>10</t>
        </r>
        <r>
          <rPr>
            <sz val="11"/>
            <color rgb="FF000000"/>
            <rFont val="MS P ゴシック"/>
            <charset val="128"/>
          </rPr>
          <t>㎞×</t>
        </r>
        <r>
          <rPr>
            <sz val="11"/>
            <color rgb="FF000000"/>
            <rFont val="MS P ゴシック"/>
            <charset val="128"/>
          </rPr>
          <t>2=300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月あたり</t>
        </r>
        <r>
          <rPr>
            <sz val="11"/>
            <color rgb="FF000000"/>
            <rFont val="MS P ゴシック"/>
            <charset val="128"/>
          </rPr>
          <t>30,000</t>
        </r>
        <r>
          <rPr>
            <sz val="11"/>
            <color rgb="FF000000"/>
            <rFont val="MS P ゴシック"/>
            <charset val="128"/>
          </rPr>
          <t>円</t>
        </r>
      </text>
    </comment>
    <comment ref="AF9" authorId="0" shapeId="0" xr:uid="{00000000-0006-0000-0300-000006000000}">
      <text>
        <r>
          <rPr>
            <sz val="11"/>
            <color indexed="81"/>
            <rFont val="MS P ゴシック"/>
            <family val="3"/>
            <charset val="128"/>
          </rPr>
          <t>支払った滞在(宿泊)費
の月額を入力
（例：38,000円）
※上限は1日6,000円
※月額か日額かどちらか片方入力</t>
        </r>
      </text>
    </comment>
    <comment ref="C10" authorId="0" shapeId="0" xr:uid="{00000000-0006-0000-0300-000007000000}">
      <text>
        <r>
          <rPr>
            <sz val="11"/>
            <color rgb="FF000000"/>
            <rFont val="MS P ゴシック"/>
            <charset val="128"/>
          </rPr>
          <t>始業時間を入力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:8:00</t>
        </r>
        <r>
          <rPr>
            <sz val="11"/>
            <color rgb="FF000000"/>
            <rFont val="MS P ゴシック"/>
            <charset val="128"/>
          </rPr>
          <t>）</t>
        </r>
      </text>
    </comment>
    <comment ref="E10" authorId="0" shapeId="0" xr:uid="{00000000-0006-0000-0300-000008000000}">
      <text>
        <r>
          <rPr>
            <sz val="11"/>
            <color rgb="FF000000"/>
            <rFont val="MS P ゴシック"/>
            <charset val="128"/>
          </rPr>
          <t>就業時間を入力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:17:00</t>
        </r>
        <r>
          <rPr>
            <sz val="11"/>
            <color rgb="FF000000"/>
            <rFont val="MS P ゴシック"/>
            <charset val="128"/>
          </rPr>
          <t>）</t>
        </r>
      </text>
    </comment>
    <comment ref="H10" authorId="0" shapeId="0" xr:uid="{00000000-0006-0000-0300-000009000000}">
      <text>
        <r>
          <rPr>
            <sz val="11"/>
            <color rgb="FF000000"/>
            <rFont val="MS P ゴシック"/>
            <charset val="128"/>
          </rPr>
          <t>休憩時間の始まり</t>
        </r>
        <r>
          <rPr>
            <sz val="11"/>
            <color rgb="FF000000"/>
            <rFont val="MS P ゴシック"/>
            <charset val="128"/>
          </rPr>
          <t xml:space="preserve">
</t>
        </r>
        <r>
          <rPr>
            <sz val="11"/>
            <color rgb="FF000000"/>
            <rFont val="MS P ゴシック"/>
            <charset val="128"/>
          </rPr>
          <t>（例：</t>
        </r>
        <r>
          <rPr>
            <sz val="11"/>
            <color rgb="FF000000"/>
            <rFont val="MS P ゴシック"/>
            <charset val="128"/>
          </rPr>
          <t>12:00</t>
        </r>
        <r>
          <rPr>
            <sz val="11"/>
            <color rgb="FF000000"/>
            <rFont val="MS P ゴシック"/>
            <charset val="128"/>
          </rPr>
          <t>）</t>
        </r>
      </text>
    </comment>
    <comment ref="J10" authorId="0" shapeId="0" xr:uid="{00000000-0006-0000-0300-00000A000000}">
      <text>
        <r>
          <rPr>
            <sz val="11"/>
            <color rgb="FF000000"/>
            <rFont val="MS P ゴシック"/>
            <charset val="128"/>
          </rPr>
          <t>休憩時間の終わり</t>
        </r>
        <r>
          <rPr>
            <sz val="11"/>
            <color rgb="FF000000"/>
            <rFont val="MS P ゴシック"/>
            <charset val="128"/>
          </rPr>
          <t xml:space="preserve">
</t>
        </r>
        <r>
          <rPr>
            <sz val="11"/>
            <color rgb="FF000000"/>
            <rFont val="MS P ゴシック"/>
            <charset val="128"/>
          </rPr>
          <t>(</t>
        </r>
        <r>
          <rPr>
            <sz val="11"/>
            <color rgb="FF000000"/>
            <rFont val="MS P ゴシック"/>
            <charset val="128"/>
          </rPr>
          <t>例</t>
        </r>
        <r>
          <rPr>
            <sz val="11"/>
            <color rgb="FF000000"/>
            <rFont val="MS P ゴシック"/>
            <charset val="128"/>
          </rPr>
          <t xml:space="preserve">:13:00)
</t>
        </r>
        <r>
          <rPr>
            <sz val="11"/>
            <color rgb="FF000000"/>
            <rFont val="MS P ゴシック"/>
            <charset val="128"/>
          </rPr>
          <t>※2</t>
        </r>
        <r>
          <rPr>
            <sz val="11"/>
            <color rgb="FF000000"/>
            <rFont val="MS P ゴシック"/>
            <charset val="128"/>
          </rPr>
          <t>回以上休憩が</t>
        </r>
        <r>
          <rPr>
            <sz val="11"/>
            <color rgb="FF000000"/>
            <rFont val="MS P ゴシック"/>
            <charset val="128"/>
          </rPr>
          <t xml:space="preserve">
</t>
        </r>
        <r>
          <rPr>
            <sz val="11"/>
            <color rgb="FF000000"/>
            <rFont val="MS P ゴシック"/>
            <charset val="128"/>
          </rPr>
          <t>ある場合は足して</t>
        </r>
        <r>
          <rPr>
            <sz val="11"/>
            <color rgb="FF000000"/>
            <rFont val="MS P ゴシック"/>
            <charset val="128"/>
          </rPr>
          <t xml:space="preserve">
</t>
        </r>
        <r>
          <rPr>
            <sz val="11"/>
            <color rgb="FF000000"/>
            <rFont val="MS P ゴシック"/>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8" authorId="0" shapeId="0" xr:uid="{00000000-0006-0000-0400-000001000000}">
      <text>
        <r>
          <rPr>
            <sz val="11"/>
            <color indexed="81"/>
            <rFont val="MS P ゴシック"/>
            <family val="3"/>
            <charset val="128"/>
          </rPr>
          <t>実際に支払った額
※補助額は4割</t>
        </r>
      </text>
    </comment>
    <comment ref="F19" authorId="0" shapeId="0" xr:uid="{00000000-0006-0000-0400-000002000000}">
      <text>
        <r>
          <rPr>
            <sz val="11"/>
            <color rgb="FF000000"/>
            <rFont val="MS P ゴシック"/>
            <charset val="128"/>
          </rPr>
          <t>日額</t>
        </r>
      </text>
    </comment>
  </commentList>
</comments>
</file>

<file path=xl/sharedStrings.xml><?xml version="1.0" encoding="utf-8"?>
<sst xmlns="http://schemas.openxmlformats.org/spreadsheetml/2006/main" count="843" uniqueCount="357">
  <si>
    <t>日付</t>
    <rPh sb="0" eb="2">
      <t>ヒヅケ</t>
    </rPh>
    <phoneticPr fontId="2"/>
  </si>
  <si>
    <t>曜日</t>
    <rPh sb="0" eb="2">
      <t>ヨウビ</t>
    </rPh>
    <phoneticPr fontId="2"/>
  </si>
  <si>
    <t>月</t>
  </si>
  <si>
    <t>火</t>
  </si>
  <si>
    <t>水</t>
  </si>
  <si>
    <t>木</t>
  </si>
  <si>
    <t>金</t>
  </si>
  <si>
    <t>土</t>
  </si>
  <si>
    <t>日</t>
  </si>
  <si>
    <t>勤務時間</t>
    <rPh sb="0" eb="2">
      <t>キンム</t>
    </rPh>
    <rPh sb="2" eb="4">
      <t>ジカン</t>
    </rPh>
    <phoneticPr fontId="2"/>
  </si>
  <si>
    <t>～</t>
    <phoneticPr fontId="2"/>
  </si>
  <si>
    <t>始業</t>
    <rPh sb="0" eb="2">
      <t>シギョウ</t>
    </rPh>
    <phoneticPr fontId="2"/>
  </si>
  <si>
    <t>休憩時間</t>
    <rPh sb="0" eb="2">
      <t>キュウケイ</t>
    </rPh>
    <rPh sb="2" eb="4">
      <t>ジカン</t>
    </rPh>
    <phoneticPr fontId="2"/>
  </si>
  <si>
    <t>計</t>
    <rPh sb="0" eb="1">
      <t>ケイ</t>
    </rPh>
    <phoneticPr fontId="2"/>
  </si>
  <si>
    <t>終業</t>
    <rPh sb="0" eb="2">
      <t>シュウギョウ</t>
    </rPh>
    <phoneticPr fontId="2"/>
  </si>
  <si>
    <t>単価</t>
    <rPh sb="0" eb="2">
      <t>タンカ</t>
    </rPh>
    <phoneticPr fontId="2"/>
  </si>
  <si>
    <t>円</t>
    <rPh sb="0" eb="1">
      <t>エン</t>
    </rPh>
    <phoneticPr fontId="2"/>
  </si>
  <si>
    <t>月計</t>
    <rPh sb="0" eb="1">
      <t>ツキ</t>
    </rPh>
    <rPh sb="1" eb="2">
      <t>ケイ</t>
    </rPh>
    <phoneticPr fontId="2"/>
  </si>
  <si>
    <t>賃金</t>
  </si>
  <si>
    <t>支払賃金</t>
    <rPh sb="0" eb="2">
      <t>シハラ</t>
    </rPh>
    <rPh sb="2" eb="4">
      <t>チンギン</t>
    </rPh>
    <phoneticPr fontId="2"/>
  </si>
  <si>
    <t>勤　務　日　誌</t>
    <rPh sb="0" eb="1">
      <t>ツトム</t>
    </rPh>
    <rPh sb="2" eb="3">
      <t>ム</t>
    </rPh>
    <rPh sb="4" eb="5">
      <t>ニチ</t>
    </rPh>
    <rPh sb="6" eb="7">
      <t>シ</t>
    </rPh>
    <phoneticPr fontId="2"/>
  </si>
  <si>
    <t>農業者</t>
    <rPh sb="0" eb="3">
      <t>ノウギョウシャ</t>
    </rPh>
    <phoneticPr fontId="2"/>
  </si>
  <si>
    <t>交通費</t>
  </si>
  <si>
    <t>支払交通費</t>
    <rPh sb="0" eb="2">
      <t>シハラ</t>
    </rPh>
    <rPh sb="2" eb="5">
      <t>コウツウヒ</t>
    </rPh>
    <phoneticPr fontId="2"/>
  </si>
  <si>
    <t>記</t>
  </si>
  <si>
    <t>様式第１号（第４条関係）</t>
    <phoneticPr fontId="2"/>
  </si>
  <si>
    <t>　竹田市長　首藤　勝次　様</t>
    <rPh sb="6" eb="8">
      <t>シュトウ</t>
    </rPh>
    <rPh sb="9" eb="11">
      <t>カツジ</t>
    </rPh>
    <phoneticPr fontId="2"/>
  </si>
  <si>
    <t>　４　添付書類</t>
    <phoneticPr fontId="2"/>
  </si>
  <si>
    <t>　　（１）事業実績書（様式第２号）</t>
    <phoneticPr fontId="2"/>
  </si>
  <si>
    <t>　　（２）収支精算書（様式第３号）</t>
    <phoneticPr fontId="2"/>
  </si>
  <si>
    <t>　　（３）納税に関する書類</t>
    <phoneticPr fontId="2"/>
  </si>
  <si>
    <t>　　（４）誓約書</t>
    <phoneticPr fontId="2"/>
  </si>
  <si>
    <t>　　（５）雇用及び勤務したことが分かる書類（雇用契約書、出勤簿、勤務日誌の写し）</t>
    <phoneticPr fontId="2"/>
  </si>
  <si>
    <t>　　（６）支出証拠書類（給与明細書、領収書、振込依頼書等の写し）</t>
    <phoneticPr fontId="2"/>
  </si>
  <si>
    <t>　　（７）その他市長が必要と認める書類</t>
    <phoneticPr fontId="2"/>
  </si>
  <si>
    <t>　２　事業完了年月日</t>
    <phoneticPr fontId="2"/>
  </si>
  <si>
    <t>氏名・代表者名</t>
    <phoneticPr fontId="2"/>
  </si>
  <si>
    <t>　　　氏名・代表者名</t>
    <phoneticPr fontId="2"/>
  </si>
  <si>
    <t>　　　住　所</t>
    <phoneticPr fontId="2"/>
  </si>
  <si>
    <t>　　　団体名</t>
    <phoneticPr fontId="2"/>
  </si>
  <si>
    <t>　３　補助金交付申請額</t>
    <phoneticPr fontId="2"/>
  </si>
  <si>
    <t>金　</t>
    <phoneticPr fontId="2"/>
  </si>
  <si>
    <t>　１　事業の目的及び成果</t>
    <phoneticPr fontId="2"/>
  </si>
  <si>
    <t>　令和２年度において、下記のとおり竹田市農業サポーター活用支援事業を実施したので、</t>
    <rPh sb="1" eb="3">
      <t>レイワ</t>
    </rPh>
    <rPh sb="4" eb="6">
      <t>ネンド</t>
    </rPh>
    <phoneticPr fontId="2"/>
  </si>
  <si>
    <t>補助金　　　　　</t>
    <phoneticPr fontId="2"/>
  </si>
  <si>
    <t>円を交付されるよう竹田市農業サポーター活用支援事業補助金交付要綱</t>
    <phoneticPr fontId="2"/>
  </si>
  <si>
    <t>第４条の規定により、関係書類を添えて申請します。</t>
    <phoneticPr fontId="2"/>
  </si>
  <si>
    <t>　　　　してサポーターを雇用することで、農作業の効率化や負担軽減、労働時間の短縮、</t>
    <rPh sb="12" eb="14">
      <t>コヨウ</t>
    </rPh>
    <rPh sb="20" eb="23">
      <t>ノウサギョウ</t>
    </rPh>
    <rPh sb="24" eb="27">
      <t>コウリツカ</t>
    </rPh>
    <rPh sb="28" eb="30">
      <t>フタン</t>
    </rPh>
    <rPh sb="30" eb="32">
      <t>ケイゲン</t>
    </rPh>
    <rPh sb="33" eb="35">
      <t>ロウドウ</t>
    </rPh>
    <rPh sb="35" eb="37">
      <t>ジカン</t>
    </rPh>
    <rPh sb="38" eb="40">
      <t>タンシュク</t>
    </rPh>
    <phoneticPr fontId="2"/>
  </si>
  <si>
    <t>竹田市地域農業サポート機構の運営する「たけた農業サポート人材バンク」を活用</t>
    <rPh sb="0" eb="3">
      <t>タケタシ</t>
    </rPh>
    <rPh sb="3" eb="5">
      <t>チイキ</t>
    </rPh>
    <rPh sb="5" eb="7">
      <t>ノウギョウ</t>
    </rPh>
    <rPh sb="11" eb="13">
      <t>キコウ</t>
    </rPh>
    <rPh sb="14" eb="16">
      <t>ウンエイ</t>
    </rPh>
    <rPh sb="22" eb="24">
      <t>ノウギョウ</t>
    </rPh>
    <rPh sb="28" eb="30">
      <t>ジンザイ</t>
    </rPh>
    <rPh sb="35" eb="37">
      <t>カツヨウ</t>
    </rPh>
    <phoneticPr fontId="2"/>
  </si>
  <si>
    <t>　　　　経費の削減が図られた。</t>
    <rPh sb="4" eb="6">
      <t>ケイヒ</t>
    </rPh>
    <rPh sb="7" eb="9">
      <t>サクゲン</t>
    </rPh>
    <rPh sb="10" eb="11">
      <t>ハカ</t>
    </rPh>
    <phoneticPr fontId="2"/>
  </si>
  <si>
    <t>様式第２号（第４条、第７条関係）</t>
    <rPh sb="10" eb="11">
      <t>ダイ</t>
    </rPh>
    <rPh sb="12" eb="13">
      <t>ジョウ</t>
    </rPh>
    <phoneticPr fontId="2"/>
  </si>
  <si>
    <t>　　　事業実績書　（竹田市農業サポーター活用支援事業）</t>
    <rPh sb="3" eb="5">
      <t>ジギョウ</t>
    </rPh>
    <rPh sb="5" eb="7">
      <t>ジッセキ</t>
    </rPh>
    <rPh sb="7" eb="8">
      <t>ショ</t>
    </rPh>
    <phoneticPr fontId="2"/>
  </si>
  <si>
    <t>１　事業主体</t>
    <rPh sb="2" eb="4">
      <t>ジギョウ</t>
    </rPh>
    <rPh sb="4" eb="6">
      <t>シュタイ</t>
    </rPh>
    <phoneticPr fontId="2"/>
  </si>
  <si>
    <t>２　事業内容</t>
    <rPh sb="2" eb="4">
      <t>ジギョウ</t>
    </rPh>
    <rPh sb="4" eb="6">
      <t>ナイヨウ</t>
    </rPh>
    <phoneticPr fontId="2"/>
  </si>
  <si>
    <t>（単位：円）</t>
  </si>
  <si>
    <t>事業内容</t>
  </si>
  <si>
    <t>事業量</t>
  </si>
  <si>
    <t>(人数･日数・時間等)</t>
  </si>
  <si>
    <t>事業費</t>
  </si>
  <si>
    <t>備考</t>
  </si>
  <si>
    <t>保険料</t>
  </si>
  <si>
    <t>滞在費</t>
  </si>
  <si>
    <t>消費税計</t>
  </si>
  <si>
    <t>合　計</t>
  </si>
  <si>
    <t>区　分</t>
  </si>
  <si>
    <t>負担区分</t>
  </si>
  <si>
    <t>市補助金</t>
  </si>
  <si>
    <t>(A)</t>
  </si>
  <si>
    <t>事業者</t>
  </si>
  <si>
    <t>(B)</t>
  </si>
  <si>
    <t>様式第３号（第４条、第７条関係）</t>
    <rPh sb="10" eb="11">
      <t>ダイ</t>
    </rPh>
    <rPh sb="12" eb="13">
      <t>ジョウ</t>
    </rPh>
    <phoneticPr fontId="2"/>
  </si>
  <si>
    <t>１　収支精算</t>
    <rPh sb="2" eb="4">
      <t>シュウシ</t>
    </rPh>
    <rPh sb="4" eb="6">
      <t>セイサン</t>
    </rPh>
    <phoneticPr fontId="2"/>
  </si>
  <si>
    <t>（１）収入の部</t>
    <rPh sb="3" eb="5">
      <t>シュウニュウ</t>
    </rPh>
    <rPh sb="6" eb="7">
      <t>ブ</t>
    </rPh>
    <phoneticPr fontId="2"/>
  </si>
  <si>
    <t>本年度精算額</t>
  </si>
  <si>
    <t>本年度予算額</t>
  </si>
  <si>
    <t>比較増減</t>
  </si>
  <si>
    <t>増</t>
  </si>
  <si>
    <t>減</t>
  </si>
  <si>
    <t>合　計</t>
    <phoneticPr fontId="2"/>
  </si>
  <si>
    <t>（２）支出の部</t>
    <rPh sb="3" eb="5">
      <t>シシュツ</t>
    </rPh>
    <rPh sb="6" eb="7">
      <t>ブ</t>
    </rPh>
    <phoneticPr fontId="2"/>
  </si>
  <si>
    <t>本年度精算額</t>
    <rPh sb="0" eb="3">
      <t>ホンネンド</t>
    </rPh>
    <rPh sb="3" eb="5">
      <t>セイサン</t>
    </rPh>
    <rPh sb="5" eb="6">
      <t>ガク</t>
    </rPh>
    <phoneticPr fontId="2"/>
  </si>
  <si>
    <t>本年度予算額</t>
    <rPh sb="0" eb="3">
      <t>ホンネンド</t>
    </rPh>
    <rPh sb="3" eb="5">
      <t>ヨサン</t>
    </rPh>
    <rPh sb="5" eb="6">
      <t>ガク</t>
    </rPh>
    <phoneticPr fontId="2"/>
  </si>
  <si>
    <t>　　　収支精算書</t>
    <rPh sb="3" eb="5">
      <t>シュウシ</t>
    </rPh>
    <rPh sb="5" eb="7">
      <t>セイサン</t>
    </rPh>
    <phoneticPr fontId="2"/>
  </si>
  <si>
    <t>誓　  約　  書</t>
  </si>
  <si>
    <t>１　自己又は自己の役員等は、次の各号のいずれにも該当しません。</t>
  </si>
  <si>
    <t>　（８）暴力団又は暴力団員であることを知りながらこれらを利用している者</t>
  </si>
  <si>
    <t>２　１の（１）から（８）までに掲げる者が、その経営に実質的に関与している法人その他の</t>
  </si>
  <si>
    <t>　竹田市長　様</t>
  </si>
  <si>
    <t>　私は、下記の事項について誓約します。</t>
    <phoneticPr fontId="2"/>
  </si>
  <si>
    <t>　なお、竹田市が必要な場合には、下記について竹田警察署に照会することについて承諾します。</t>
    <phoneticPr fontId="2"/>
  </si>
  <si>
    <t>　また、照会で確認された情報は、今後、私が竹田市と行う他の契約等における確認に利用すること</t>
    <phoneticPr fontId="2"/>
  </si>
  <si>
    <t>に同意します。</t>
    <phoneticPr fontId="2"/>
  </si>
  <si>
    <t>　（１） 暴力団（暴力団員による不当な行為の防止等に関する法律（平成３年法律第７７号）</t>
    <phoneticPr fontId="2"/>
  </si>
  <si>
    <t>　　　第２条第２号に規定する暴力団をいう。以下同じ。）</t>
    <phoneticPr fontId="2"/>
  </si>
  <si>
    <t>　（２） 暴力団員（同法第２条第６号に規定する暴力団員をいう。以下同じ。）</t>
    <phoneticPr fontId="2"/>
  </si>
  <si>
    <t>　（３） 暴力団員が役員となっている事業者</t>
    <phoneticPr fontId="2"/>
  </si>
  <si>
    <t>　（４） 暴力団員であることを知りながら、その者を雇用・使用している者</t>
    <phoneticPr fontId="2"/>
  </si>
  <si>
    <t>　（５） 暴力団員であることを知りながら、その者と下請契約又は資材、原材料の購入契約等を</t>
    <phoneticPr fontId="2"/>
  </si>
  <si>
    <t>　　　締結している者</t>
    <phoneticPr fontId="2"/>
  </si>
  <si>
    <t>　（６） 暴力団又は暴力団員に経済上の利益又は便宜を供与している者</t>
    <phoneticPr fontId="2"/>
  </si>
  <si>
    <t>　（７） 暴力団又は暴力団員と社会通念上ふさわしくない交際を有するなど社会的に非難される</t>
    <phoneticPr fontId="2"/>
  </si>
  <si>
    <t>　　　関係を有している者</t>
    <phoneticPr fontId="2"/>
  </si>
  <si>
    <t>　団体又は個人ではありません。</t>
    <phoneticPr fontId="2"/>
  </si>
  <si>
    <t>〔法人、団体にあっては事務所所在地〕</t>
    <phoneticPr fontId="2"/>
  </si>
  <si>
    <t>住　　所</t>
    <rPh sb="0" eb="1">
      <t>ジュウ</t>
    </rPh>
    <rPh sb="3" eb="4">
      <t>ショ</t>
    </rPh>
    <phoneticPr fontId="2"/>
  </si>
  <si>
    <t>氏　　名</t>
  </si>
  <si>
    <t>氏　　名</t>
    <rPh sb="0" eb="1">
      <t>シ</t>
    </rPh>
    <rPh sb="3" eb="4">
      <t>メイ</t>
    </rPh>
    <phoneticPr fontId="2"/>
  </si>
  <si>
    <t>(ふりがな)</t>
    <phoneticPr fontId="2"/>
  </si>
  <si>
    <t>生年月日</t>
    <rPh sb="0" eb="2">
      <t>セイネン</t>
    </rPh>
    <rPh sb="2" eb="4">
      <t>ガッピ</t>
    </rPh>
    <phoneticPr fontId="2"/>
  </si>
  <si>
    <t>住所</t>
    <rPh sb="0" eb="2">
      <t>ジュウショ</t>
    </rPh>
    <phoneticPr fontId="2"/>
  </si>
  <si>
    <t>氏名</t>
    <rPh sb="0" eb="2">
      <t>シメイ</t>
    </rPh>
    <phoneticPr fontId="2"/>
  </si>
  <si>
    <t>生年月日</t>
    <rPh sb="0" eb="2">
      <t>セイネン</t>
    </rPh>
    <rPh sb="2" eb="4">
      <t>ガッピ</t>
    </rPh>
    <phoneticPr fontId="2"/>
  </si>
  <si>
    <t>●サポーター</t>
    <phoneticPr fontId="2"/>
  </si>
  <si>
    <t>★申請者(農家)</t>
    <rPh sb="1" eb="4">
      <t>シンセイシャ</t>
    </rPh>
    <rPh sb="5" eb="6">
      <t>ノウ</t>
    </rPh>
    <rPh sb="6" eb="7">
      <t>カ</t>
    </rPh>
    <phoneticPr fontId="2"/>
  </si>
  <si>
    <t>ふりがな</t>
    <phoneticPr fontId="2"/>
  </si>
  <si>
    <t>申請日</t>
    <rPh sb="0" eb="2">
      <t>シンセイ</t>
    </rPh>
    <rPh sb="2" eb="3">
      <t>ビ</t>
    </rPh>
    <phoneticPr fontId="2"/>
  </si>
  <si>
    <t>完了日</t>
    <rPh sb="0" eb="3">
      <t>カンリョウビ</t>
    </rPh>
    <phoneticPr fontId="2"/>
  </si>
  <si>
    <t>様式第４号(第５条関係)</t>
  </si>
  <si>
    <t>令和２年度竹田市農業サポーター活用支援事業補助金交付決定通知書</t>
    <rPh sb="0" eb="2">
      <t>レイワ</t>
    </rPh>
    <phoneticPr fontId="2"/>
  </si>
  <si>
    <t>竹農第　　　　号</t>
    <rPh sb="0" eb="1">
      <t>タケ</t>
    </rPh>
    <rPh sb="1" eb="2">
      <t>ノウ</t>
    </rPh>
    <rPh sb="7" eb="8">
      <t>ゴウ</t>
    </rPh>
    <phoneticPr fontId="2"/>
  </si>
  <si>
    <t>様</t>
    <phoneticPr fontId="2"/>
  </si>
  <si>
    <t>付けで申請のあった令和２年度竹田市農業サポーター活用支援事業補助金に</t>
    <rPh sb="9" eb="11">
      <t>レイワ</t>
    </rPh>
    <phoneticPr fontId="2"/>
  </si>
  <si>
    <t>ついては、下記のとおり交付することに決定しましたので、竹田市農業サポーター活用支援事業</t>
    <phoneticPr fontId="2"/>
  </si>
  <si>
    <t>補助金交付要綱第５条の規定により通知します。</t>
    <phoneticPr fontId="2"/>
  </si>
  <si>
    <t>　１　補助対象経費</t>
    <phoneticPr fontId="2"/>
  </si>
  <si>
    <t>　２　補助金交付決定額</t>
    <phoneticPr fontId="2"/>
  </si>
  <si>
    <t>円</t>
    <phoneticPr fontId="2"/>
  </si>
  <si>
    <t>　３　補助条件</t>
    <phoneticPr fontId="2"/>
  </si>
  <si>
    <t>　（１）補助事業等の内容、経費の配分又は執行計画の変更（市長が定める軽微な変更を</t>
    <phoneticPr fontId="2"/>
  </si>
  <si>
    <t>　　　除く。）をする場合においては、竹田市農業サポーター活用支援事業補助金交付要綱</t>
    <phoneticPr fontId="2"/>
  </si>
  <si>
    <t>　　　および竹田市補助金等交付規則第６条の規定により、市長の承認を受けること。</t>
    <phoneticPr fontId="2"/>
  </si>
  <si>
    <t>　（２）補助事業等を中止し、又は廃止する場合においては、市長の承認を受けること。</t>
    <phoneticPr fontId="2"/>
  </si>
  <si>
    <t>　（３）補助事業等が予定の期間内に完了しない場合又は補助事業等の遂行が困難となった</t>
    <phoneticPr fontId="2"/>
  </si>
  <si>
    <t>　　　場合においては、速やかに市長に報告してその指示を受けること。</t>
    <phoneticPr fontId="2"/>
  </si>
  <si>
    <t>事業者負担</t>
    <rPh sb="3" eb="5">
      <t>フタン</t>
    </rPh>
    <phoneticPr fontId="2"/>
  </si>
  <si>
    <t>竹田市農業サポーター活用支援事業</t>
    <phoneticPr fontId="2"/>
  </si>
  <si>
    <t>　（４）補助事業に係る収入及び支出を明らかにした帳簿を備え、かつ、当該収入及び支出に</t>
    <phoneticPr fontId="2"/>
  </si>
  <si>
    <t>　　　ついて証拠書類を補助事業の完了した日の属する年度の翌年度から起算して、５年間</t>
    <phoneticPr fontId="2"/>
  </si>
  <si>
    <t>　　　整備保存すること。</t>
    <phoneticPr fontId="2"/>
  </si>
  <si>
    <t>　（５）その他、竹田市補助金等交付規則及びこの竹田市農業サポーター活用支援事業補助金</t>
    <phoneticPr fontId="2"/>
  </si>
  <si>
    <t>　　　交付要綱の定めに従うこと。</t>
    <phoneticPr fontId="2"/>
  </si>
  <si>
    <t>様式第５号(第７条関係)</t>
  </si>
  <si>
    <t>竹田市長　　首藤　勝次　　　　　</t>
    <rPh sb="6" eb="7">
      <t>クビ</t>
    </rPh>
    <rPh sb="7" eb="8">
      <t>フジ</t>
    </rPh>
    <rPh sb="9" eb="10">
      <t>マサル</t>
    </rPh>
    <rPh sb="10" eb="11">
      <t>ツギ</t>
    </rPh>
    <phoneticPr fontId="2"/>
  </si>
  <si>
    <t>令和２年度竹田市農業サポーター活用支援事業補助金の額の確定通知書</t>
    <rPh sb="0" eb="2">
      <t>レイワ</t>
    </rPh>
    <phoneticPr fontId="2"/>
  </si>
  <si>
    <t>事業実績報告書に基づき、</t>
    <phoneticPr fontId="2"/>
  </si>
  <si>
    <t>交付決定通知に係る補助金の額</t>
    <phoneticPr fontId="2"/>
  </si>
  <si>
    <t>付け竹農第</t>
    <rPh sb="2" eb="3">
      <t>タケ</t>
    </rPh>
    <rPh sb="3" eb="4">
      <t>ノウ</t>
    </rPh>
    <phoneticPr fontId="2"/>
  </si>
  <si>
    <t>号による</t>
    <phoneticPr fontId="2"/>
  </si>
  <si>
    <t>円については、金</t>
    <phoneticPr fontId="2"/>
  </si>
  <si>
    <t>円に確定</t>
    <phoneticPr fontId="2"/>
  </si>
  <si>
    <t>します。</t>
    <phoneticPr fontId="2"/>
  </si>
  <si>
    <t>したので、竹田市農業サポーター活用支援事業補助金交付要綱第８条の規定により通知</t>
    <phoneticPr fontId="2"/>
  </si>
  <si>
    <t>竹田市長　　首藤　勝次　　　　　</t>
    <rPh sb="6" eb="8">
      <t>シュトウ</t>
    </rPh>
    <rPh sb="9" eb="11">
      <t>カツジ</t>
    </rPh>
    <phoneticPr fontId="2"/>
  </si>
  <si>
    <t>竹農第　　　　号</t>
    <rPh sb="0" eb="1">
      <t>タケ</t>
    </rPh>
    <rPh sb="1" eb="2">
      <t>ノウ</t>
    </rPh>
    <phoneticPr fontId="2"/>
  </si>
  <si>
    <t>様式第６号（第８条関係）</t>
  </si>
  <si>
    <t>既受領額</t>
  </si>
  <si>
    <t>【振込先】</t>
  </si>
  <si>
    <t>金融機関名</t>
  </si>
  <si>
    <t>支店名</t>
  </si>
  <si>
    <t>預金種別</t>
  </si>
  <si>
    <t>普　通　・　当　座</t>
  </si>
  <si>
    <t>口座番号</t>
  </si>
  <si>
    <t>口座名義人</t>
  </si>
  <si>
    <t>フリガナ</t>
  </si>
  <si>
    <t>団体名</t>
    <phoneticPr fontId="2"/>
  </si>
  <si>
    <t>　竹田市長　　首藤　勝次　様</t>
    <rPh sb="7" eb="9">
      <t>シュトウ</t>
    </rPh>
    <rPh sb="10" eb="12">
      <t>カツジ</t>
    </rPh>
    <phoneticPr fontId="2"/>
  </si>
  <si>
    <t>令和２年度竹田市農業サポーター活用支援事業補助金交付請求書</t>
    <rPh sb="0" eb="2">
      <t>レイワ</t>
    </rPh>
    <phoneticPr fontId="2"/>
  </si>
  <si>
    <t>付け竹農第　　　　　</t>
    <rPh sb="2" eb="3">
      <t>タケ</t>
    </rPh>
    <rPh sb="3" eb="4">
      <t>ノウ</t>
    </rPh>
    <phoneticPr fontId="2"/>
  </si>
  <si>
    <t>サポーター活用支援事業補助金について、精算払の方法により交付されるよう、竹田市農業</t>
    <phoneticPr fontId="2"/>
  </si>
  <si>
    <t>サポーター活用支援事業補助金交付要綱第９条の規定により請求します。</t>
    <phoneticPr fontId="2"/>
  </si>
  <si>
    <t>住　所</t>
    <phoneticPr fontId="2"/>
  </si>
  <si>
    <t>残額</t>
    <phoneticPr fontId="2"/>
  </si>
  <si>
    <t>補助対
象経費</t>
    <phoneticPr fontId="2"/>
  </si>
  <si>
    <t>号で交付決定通知のあった令和２年度竹田市農業</t>
    <rPh sb="12" eb="14">
      <t>レイワ</t>
    </rPh>
    <rPh sb="20" eb="22">
      <t>ノウギョウ</t>
    </rPh>
    <phoneticPr fontId="2"/>
  </si>
  <si>
    <t>補助金交
付決定額</t>
    <phoneticPr fontId="2"/>
  </si>
  <si>
    <t>今回
請求額</t>
    <phoneticPr fontId="2"/>
  </si>
  <si>
    <t>事業完了
年月日</t>
    <phoneticPr fontId="2"/>
  </si>
  <si>
    <t>銀行・組合</t>
    <phoneticPr fontId="2"/>
  </si>
  <si>
    <t>　支店</t>
    <phoneticPr fontId="2"/>
  </si>
  <si>
    <t>農協・金庫</t>
    <phoneticPr fontId="2"/>
  </si>
  <si>
    <t>支払滞在費</t>
    <rPh sb="0" eb="2">
      <t>シハラ</t>
    </rPh>
    <rPh sb="2" eb="4">
      <t>タイザイ</t>
    </rPh>
    <rPh sb="4" eb="5">
      <t>ヒ</t>
    </rPh>
    <phoneticPr fontId="2"/>
  </si>
  <si>
    <t>備考</t>
    <rPh sb="0" eb="2">
      <t>ビコウ</t>
    </rPh>
    <phoneticPr fontId="2"/>
  </si>
  <si>
    <t>団体名</t>
    <rPh sb="0" eb="2">
      <t>ダンタイ</t>
    </rPh>
    <rPh sb="2" eb="3">
      <t>メイ</t>
    </rPh>
    <phoneticPr fontId="2"/>
  </si>
  <si>
    <t>氏名･代表者</t>
    <rPh sb="0" eb="2">
      <t>シメイ</t>
    </rPh>
    <rPh sb="3" eb="6">
      <t>ダイヒョウシャ</t>
    </rPh>
    <phoneticPr fontId="2"/>
  </si>
  <si>
    <t>団 体 名</t>
    <rPh sb="0" eb="1">
      <t>ダン</t>
    </rPh>
    <rPh sb="2" eb="3">
      <t>カラダ</t>
    </rPh>
    <rPh sb="4" eb="5">
      <t>メイ</t>
    </rPh>
    <phoneticPr fontId="2"/>
  </si>
  <si>
    <t>ふりがな</t>
    <phoneticPr fontId="2"/>
  </si>
  <si>
    <t>性別</t>
    <rPh sb="0" eb="2">
      <t>セイベツ</t>
    </rPh>
    <phoneticPr fontId="2"/>
  </si>
  <si>
    <t>性　別</t>
    <rPh sb="0" eb="1">
      <t>セイ</t>
    </rPh>
    <rPh sb="2" eb="3">
      <t>ベツ</t>
    </rPh>
    <phoneticPr fontId="2"/>
  </si>
  <si>
    <t>サポーター</t>
    <phoneticPr fontId="2"/>
  </si>
  <si>
    <t>支払保険料</t>
    <rPh sb="0" eb="2">
      <t>シハラ</t>
    </rPh>
    <rPh sb="2" eb="5">
      <t>ホケンリョウ</t>
    </rPh>
    <phoneticPr fontId="2"/>
  </si>
  <si>
    <t>～</t>
    <phoneticPr fontId="2"/>
  </si>
  <si>
    <t>～</t>
    <phoneticPr fontId="2"/>
  </si>
  <si>
    <t>時給</t>
    <phoneticPr fontId="2"/>
  </si>
  <si>
    <t>日給</t>
    <phoneticPr fontId="2"/>
  </si>
  <si>
    <t>月額</t>
    <rPh sb="0" eb="1">
      <t>ツキ</t>
    </rPh>
    <rPh sb="1" eb="2">
      <t>ガク</t>
    </rPh>
    <phoneticPr fontId="2"/>
  </si>
  <si>
    <t>うち補助額</t>
    <rPh sb="2" eb="4">
      <t>ホジョ</t>
    </rPh>
    <rPh sb="4" eb="5">
      <t>ガク</t>
    </rPh>
    <phoneticPr fontId="2"/>
  </si>
  <si>
    <t>日額</t>
    <rPh sb="0" eb="2">
      <t>ニチガク</t>
    </rPh>
    <phoneticPr fontId="2"/>
  </si>
  <si>
    <t>～</t>
    <phoneticPr fontId="2"/>
  </si>
  <si>
    <t>時間</t>
    <rPh sb="0" eb="2">
      <t>ジカン</t>
    </rPh>
    <phoneticPr fontId="2"/>
  </si>
  <si>
    <t>～</t>
    <phoneticPr fontId="2"/>
  </si>
  <si>
    <t>～</t>
    <phoneticPr fontId="2"/>
  </si>
  <si>
    <t>～</t>
    <phoneticPr fontId="2"/>
  </si>
  <si>
    <t>―</t>
    <phoneticPr fontId="2"/>
  </si>
  <si>
    <t>―</t>
    <phoneticPr fontId="2"/>
  </si>
  <si>
    <t>勤務日数</t>
    <rPh sb="0" eb="2">
      <t>キンム</t>
    </rPh>
    <rPh sb="2" eb="4">
      <t>ニッスウ</t>
    </rPh>
    <phoneticPr fontId="2"/>
  </si>
  <si>
    <t>日</t>
    <rPh sb="0" eb="1">
      <t>ニチ</t>
    </rPh>
    <phoneticPr fontId="2"/>
  </si>
  <si>
    <t>始期</t>
    <rPh sb="0" eb="2">
      <t>シキ</t>
    </rPh>
    <phoneticPr fontId="2"/>
  </si>
  <si>
    <t>終期</t>
    <rPh sb="0" eb="2">
      <t>シュウキ</t>
    </rPh>
    <phoneticPr fontId="2"/>
  </si>
  <si>
    <t>往復</t>
    <rPh sb="0" eb="2">
      <t>オウフク</t>
    </rPh>
    <phoneticPr fontId="2"/>
  </si>
  <si>
    <t>住　　　　　所</t>
    <phoneticPr fontId="2"/>
  </si>
  <si>
    <t>団　　体　　名</t>
    <phoneticPr fontId="2"/>
  </si>
  <si>
    <t>人数</t>
    <rPh sb="0" eb="2">
      <t>ニンズウ</t>
    </rPh>
    <phoneticPr fontId="2"/>
  </si>
  <si>
    <t>賃金</t>
    <rPh sb="0" eb="2">
      <t>チンギン</t>
    </rPh>
    <phoneticPr fontId="2"/>
  </si>
  <si>
    <t>合計勤務時間</t>
    <rPh sb="0" eb="2">
      <t>ゴウケイ</t>
    </rPh>
    <rPh sb="2" eb="4">
      <t>キンム</t>
    </rPh>
    <rPh sb="4" eb="6">
      <t>ジカン</t>
    </rPh>
    <phoneticPr fontId="2"/>
  </si>
  <si>
    <t>人</t>
    <rPh sb="0" eb="1">
      <t>ニン</t>
    </rPh>
    <phoneticPr fontId="2"/>
  </si>
  <si>
    <t>自家用車
(15円/㎞)</t>
    <rPh sb="0" eb="4">
      <t>ジカヨウシャ</t>
    </rPh>
    <rPh sb="8" eb="9">
      <t>エン</t>
    </rPh>
    <phoneticPr fontId="2"/>
  </si>
  <si>
    <t>往復距離数</t>
    <rPh sb="0" eb="2">
      <t>オウフク</t>
    </rPh>
    <rPh sb="2" eb="4">
      <t>キョリ</t>
    </rPh>
    <rPh sb="4" eb="5">
      <t>スウ</t>
    </rPh>
    <phoneticPr fontId="2"/>
  </si>
  <si>
    <t>燃料代/日</t>
    <rPh sb="0" eb="2">
      <t>ネンリョウ</t>
    </rPh>
    <rPh sb="2" eb="3">
      <t>ダイ</t>
    </rPh>
    <rPh sb="4" eb="5">
      <t>ニチ</t>
    </rPh>
    <phoneticPr fontId="2"/>
  </si>
  <si>
    <t>勤務日数</t>
    <rPh sb="0" eb="4">
      <t>キンムニッスウ</t>
    </rPh>
    <phoneticPr fontId="2"/>
  </si>
  <si>
    <t>㎞</t>
    <phoneticPr fontId="2"/>
  </si>
  <si>
    <t>鉄道･バス</t>
    <rPh sb="0" eb="2">
      <t>テツドウ</t>
    </rPh>
    <phoneticPr fontId="2"/>
  </si>
  <si>
    <t>発</t>
    <rPh sb="0" eb="1">
      <t>ハツ</t>
    </rPh>
    <phoneticPr fontId="2"/>
  </si>
  <si>
    <t>往復運賃</t>
    <rPh sb="0" eb="2">
      <t>オウフク</t>
    </rPh>
    <rPh sb="2" eb="4">
      <t>ウンチン</t>
    </rPh>
    <phoneticPr fontId="2"/>
  </si>
  <si>
    <t>着</t>
    <rPh sb="0" eb="1">
      <t>チャク</t>
    </rPh>
    <phoneticPr fontId="2"/>
  </si>
  <si>
    <t>飛行機</t>
    <rPh sb="0" eb="3">
      <t>ヒコウキ</t>
    </rPh>
    <phoneticPr fontId="2"/>
  </si>
  <si>
    <t>往路運賃</t>
    <rPh sb="0" eb="2">
      <t>オウロ</t>
    </rPh>
    <rPh sb="2" eb="4">
      <t>ウンチン</t>
    </rPh>
    <phoneticPr fontId="2"/>
  </si>
  <si>
    <t>復路運賃</t>
    <rPh sb="0" eb="2">
      <t>フクロ</t>
    </rPh>
    <rPh sb="2" eb="4">
      <t>ウンチン</t>
    </rPh>
    <phoneticPr fontId="2"/>
  </si>
  <si>
    <t>宿泊･間借</t>
    <rPh sb="0" eb="2">
      <t>シュクハク</t>
    </rPh>
    <rPh sb="3" eb="5">
      <t>マガリ</t>
    </rPh>
    <phoneticPr fontId="2"/>
  </si>
  <si>
    <t>日額･月額</t>
    <rPh sb="0" eb="2">
      <t>ニチガク</t>
    </rPh>
    <rPh sb="3" eb="4">
      <t>ツキ</t>
    </rPh>
    <rPh sb="4" eb="5">
      <t>ガク</t>
    </rPh>
    <phoneticPr fontId="2"/>
  </si>
  <si>
    <t>計（消費税を除く）</t>
    <phoneticPr fontId="2"/>
  </si>
  <si>
    <t>―</t>
    <phoneticPr fontId="2"/>
  </si>
  <si>
    <t>―</t>
    <phoneticPr fontId="2"/>
  </si>
  <si>
    <t>３　経費の配分及び負担区分</t>
    <phoneticPr fontId="2"/>
  </si>
  <si>
    <t>総事業費
(A)+(B)</t>
    <phoneticPr fontId="2"/>
  </si>
  <si>
    <t>補助対象
事業費</t>
    <phoneticPr fontId="2"/>
  </si>
  <si>
    <t>補助対象
経費</t>
    <phoneticPr fontId="2"/>
  </si>
  <si>
    <t>竹田市農業サポーター活用支援事業</t>
    <phoneticPr fontId="2"/>
  </si>
  <si>
    <t>㊞</t>
    <phoneticPr fontId="2"/>
  </si>
  <si>
    <t>4割</t>
    <rPh sb="1" eb="2">
      <t>ワリ</t>
    </rPh>
    <phoneticPr fontId="2"/>
  </si>
  <si>
    <t>＜30,000円/月</t>
    <rPh sb="7" eb="8">
      <t>エン</t>
    </rPh>
    <rPh sb="9" eb="10">
      <t>ツキ</t>
    </rPh>
    <phoneticPr fontId="2"/>
  </si>
  <si>
    <t>滞在日数</t>
    <rPh sb="0" eb="2">
      <t>タイザイ</t>
    </rPh>
    <rPh sb="2" eb="4">
      <t>ニッスウ</t>
    </rPh>
    <phoneticPr fontId="2"/>
  </si>
  <si>
    <t>GS:15円/㎞</t>
    <rPh sb="5" eb="6">
      <t>エン</t>
    </rPh>
    <phoneticPr fontId="2"/>
  </si>
  <si>
    <t>＜6,000円/泊</t>
    <rPh sb="6" eb="7">
      <t>エン</t>
    </rPh>
    <rPh sb="8" eb="9">
      <t>ハク</t>
    </rPh>
    <phoneticPr fontId="2"/>
  </si>
  <si>
    <t>㊞</t>
    <phoneticPr fontId="2"/>
  </si>
  <si>
    <t>備考</t>
    <phoneticPr fontId="2"/>
  </si>
  <si>
    <t>㊞</t>
    <phoneticPr fontId="2"/>
  </si>
  <si>
    <t>令和２年度竹田市農業サポーター活用支援事業補助金交付申請書及び実績報告書</t>
    <rPh sb="0" eb="2">
      <t>レイワ</t>
    </rPh>
    <rPh sb="29" eb="30">
      <t>オヨ</t>
    </rPh>
    <phoneticPr fontId="2"/>
  </si>
  <si>
    <t>年額</t>
    <rPh sb="0" eb="2">
      <t>ネンガク</t>
    </rPh>
    <phoneticPr fontId="2"/>
  </si>
  <si>
    <t>＜10,000円</t>
    <rPh sb="7" eb="8">
      <t>エン</t>
    </rPh>
    <phoneticPr fontId="2"/>
  </si>
  <si>
    <t>＜15円/㎞</t>
    <rPh sb="3" eb="4">
      <t>エン</t>
    </rPh>
    <phoneticPr fontId="2"/>
  </si>
  <si>
    <t>付けで提出のあった令和２年度竹田市農業サポーター活用支援</t>
    <rPh sb="9" eb="11">
      <t>レイワ</t>
    </rPh>
    <phoneticPr fontId="2"/>
  </si>
  <si>
    <t>雇　用　契　約　書</t>
    <phoneticPr fontId="2"/>
  </si>
  <si>
    <t>生年月日</t>
    <rPh sb="0" eb="4">
      <t>セイネンガッピ</t>
    </rPh>
    <phoneticPr fontId="2"/>
  </si>
  <si>
    <t>氏　名</t>
    <rPh sb="0" eb="1">
      <t>シ</t>
    </rPh>
    <rPh sb="2" eb="3">
      <t>ナ</t>
    </rPh>
    <phoneticPr fontId="2"/>
  </si>
  <si>
    <t>現住所</t>
    <rPh sb="0" eb="3">
      <t>ゲンジュウショ</t>
    </rPh>
    <phoneticPr fontId="2"/>
  </si>
  <si>
    <t>以下の条件により雇用契約を締結する。</t>
    <rPh sb="0" eb="2">
      <t>イカ</t>
    </rPh>
    <rPh sb="3" eb="5">
      <t>ジョウケン</t>
    </rPh>
    <rPh sb="8" eb="10">
      <t>コヨウ</t>
    </rPh>
    <rPh sb="10" eb="12">
      <t>ケイヤク</t>
    </rPh>
    <rPh sb="13" eb="15">
      <t>テイケツ</t>
    </rPh>
    <phoneticPr fontId="2"/>
  </si>
  <si>
    <t>雇用期間</t>
    <rPh sb="0" eb="2">
      <t>コヨウ</t>
    </rPh>
    <rPh sb="2" eb="4">
      <t>キカン</t>
    </rPh>
    <phoneticPr fontId="2"/>
  </si>
  <si>
    <t>期間の定め　有・無</t>
    <rPh sb="0" eb="2">
      <t>キカン</t>
    </rPh>
    <rPh sb="3" eb="4">
      <t>サダ</t>
    </rPh>
    <rPh sb="6" eb="7">
      <t>アリ</t>
    </rPh>
    <rPh sb="8" eb="9">
      <t>ナシ</t>
    </rPh>
    <phoneticPr fontId="2"/>
  </si>
  <si>
    <t>就業場所</t>
    <rPh sb="0" eb="2">
      <t>シュウギョウ</t>
    </rPh>
    <rPh sb="2" eb="4">
      <t>バショ</t>
    </rPh>
    <phoneticPr fontId="2"/>
  </si>
  <si>
    <t>竹田市</t>
    <rPh sb="0" eb="3">
      <t>タケタシ</t>
    </rPh>
    <phoneticPr fontId="2"/>
  </si>
  <si>
    <t>業務の内容</t>
    <rPh sb="0" eb="2">
      <t>ギョウム</t>
    </rPh>
    <rPh sb="3" eb="5">
      <t>ナイヨウ</t>
    </rPh>
    <phoneticPr fontId="2"/>
  </si>
  <si>
    <t>就業時間</t>
    <rPh sb="0" eb="2">
      <t>シュウギョウ</t>
    </rPh>
    <rPh sb="2" eb="4">
      <t>ジカン</t>
    </rPh>
    <phoneticPr fontId="2"/>
  </si>
  <si>
    <t>所定時間外労働</t>
    <rPh sb="0" eb="2">
      <t>ショテイ</t>
    </rPh>
    <rPh sb="2" eb="4">
      <t>ジカン</t>
    </rPh>
    <rPh sb="4" eb="5">
      <t>ガイ</t>
    </rPh>
    <rPh sb="5" eb="7">
      <t>ロウドウ</t>
    </rPh>
    <phoneticPr fontId="2"/>
  </si>
  <si>
    <t>休日</t>
    <rPh sb="0" eb="2">
      <t>キュウジツ</t>
    </rPh>
    <phoneticPr fontId="2"/>
  </si>
  <si>
    <t>希望日</t>
    <rPh sb="0" eb="2">
      <t>キボウ</t>
    </rPh>
    <rPh sb="2" eb="3">
      <t>ヒ</t>
    </rPh>
    <phoneticPr fontId="2"/>
  </si>
  <si>
    <t>休暇</t>
    <rPh sb="0" eb="2">
      <t>キュウカ</t>
    </rPh>
    <phoneticPr fontId="2"/>
  </si>
  <si>
    <t>年次有給休暇・夏季休暇・冬期休暇</t>
    <rPh sb="0" eb="2">
      <t>ネンジ</t>
    </rPh>
    <rPh sb="2" eb="4">
      <t>ユウキュウ</t>
    </rPh>
    <rPh sb="4" eb="6">
      <t>キュウカ</t>
    </rPh>
    <rPh sb="7" eb="9">
      <t>カキ</t>
    </rPh>
    <rPh sb="9" eb="11">
      <t>キュウカ</t>
    </rPh>
    <rPh sb="12" eb="14">
      <t>トウキ</t>
    </rPh>
    <rPh sb="14" eb="16">
      <t>キュウカ</t>
    </rPh>
    <phoneticPr fontId="2"/>
  </si>
  <si>
    <t>代替休暇（有・無）その他特別休暇（有・無）</t>
    <rPh sb="0" eb="2">
      <t>ダイタイ</t>
    </rPh>
    <rPh sb="2" eb="4">
      <t>キュウカ</t>
    </rPh>
    <rPh sb="5" eb="6">
      <t>アリ</t>
    </rPh>
    <rPh sb="7" eb="8">
      <t>ナシ</t>
    </rPh>
    <rPh sb="11" eb="12">
      <t>タ</t>
    </rPh>
    <rPh sb="12" eb="14">
      <t>トクベツ</t>
    </rPh>
    <rPh sb="14" eb="16">
      <t>キュウカ</t>
    </rPh>
    <rPh sb="17" eb="18">
      <t>アリ</t>
    </rPh>
    <rPh sb="19" eb="20">
      <t>ナシ</t>
    </rPh>
    <phoneticPr fontId="2"/>
  </si>
  <si>
    <t>交通費</t>
    <rPh sb="0" eb="3">
      <t>コウツウヒ</t>
    </rPh>
    <phoneticPr fontId="2"/>
  </si>
  <si>
    <t>加入保険</t>
    <rPh sb="0" eb="2">
      <t>カニュウ</t>
    </rPh>
    <rPh sb="2" eb="4">
      <t>ホケン</t>
    </rPh>
    <phoneticPr fontId="2"/>
  </si>
  <si>
    <t>退職に関する　　事項</t>
    <rPh sb="0" eb="2">
      <t>タイショク</t>
    </rPh>
    <rPh sb="3" eb="4">
      <t>カン</t>
    </rPh>
    <rPh sb="8" eb="10">
      <t>ジコウ</t>
    </rPh>
    <phoneticPr fontId="2"/>
  </si>
  <si>
    <t>1.定年制：有（満　　歳）・無</t>
    <rPh sb="2" eb="5">
      <t>テイネンセイ</t>
    </rPh>
    <rPh sb="6" eb="7">
      <t>アリ</t>
    </rPh>
    <rPh sb="8" eb="9">
      <t>マン</t>
    </rPh>
    <rPh sb="11" eb="12">
      <t>サイ</t>
    </rPh>
    <rPh sb="14" eb="15">
      <t>ナシ</t>
    </rPh>
    <phoneticPr fontId="2"/>
  </si>
  <si>
    <t>2.自己都合退職（退職する　　日前に届け出ること）</t>
    <rPh sb="2" eb="4">
      <t>ジコ</t>
    </rPh>
    <rPh sb="4" eb="6">
      <t>ツゴウ</t>
    </rPh>
    <rPh sb="6" eb="8">
      <t>タイショク</t>
    </rPh>
    <rPh sb="9" eb="11">
      <t>タイショク</t>
    </rPh>
    <rPh sb="15" eb="16">
      <t>ニチ</t>
    </rPh>
    <rPh sb="16" eb="17">
      <t>マエ</t>
    </rPh>
    <rPh sb="18" eb="19">
      <t>トド</t>
    </rPh>
    <rPh sb="20" eb="21">
      <t>デ</t>
    </rPh>
    <phoneticPr fontId="2"/>
  </si>
  <si>
    <t>3.解雇（解雇については、当社就業規則による）</t>
    <rPh sb="2" eb="4">
      <t>カイコ</t>
    </rPh>
    <rPh sb="5" eb="7">
      <t>カイコ</t>
    </rPh>
    <rPh sb="13" eb="15">
      <t>トウシャ</t>
    </rPh>
    <rPh sb="15" eb="17">
      <t>シュウギョウ</t>
    </rPh>
    <rPh sb="17" eb="19">
      <t>キソク</t>
    </rPh>
    <phoneticPr fontId="2"/>
  </si>
  <si>
    <t>その他</t>
    <rPh sb="2" eb="3">
      <t>タ</t>
    </rPh>
    <phoneticPr fontId="2"/>
  </si>
  <si>
    <t>雇用者</t>
    <rPh sb="0" eb="3">
      <t>コヨウシャ</t>
    </rPh>
    <phoneticPr fontId="2"/>
  </si>
  <si>
    <t>住所：</t>
    <rPh sb="0" eb="2">
      <t>ジュウショ</t>
    </rPh>
    <phoneticPr fontId="2"/>
  </si>
  <si>
    <t>名前：</t>
    <rPh sb="0" eb="2">
      <t>ナマエ</t>
    </rPh>
    <phoneticPr fontId="2"/>
  </si>
  <si>
    <t>被雇用者</t>
    <rPh sb="0" eb="4">
      <t>ヒコヨウシャ</t>
    </rPh>
    <phoneticPr fontId="2"/>
  </si>
  <si>
    <t>郵便番号</t>
    <rPh sb="0" eb="2">
      <t>ユウビン</t>
    </rPh>
    <rPh sb="2" eb="4">
      <t>バンゴウ</t>
    </rPh>
    <phoneticPr fontId="2"/>
  </si>
  <si>
    <t>←法人等の場合のみ記入</t>
    <rPh sb="1" eb="3">
      <t>ホウジン</t>
    </rPh>
    <rPh sb="3" eb="4">
      <t>トウ</t>
    </rPh>
    <rPh sb="5" eb="7">
      <t>バアイ</t>
    </rPh>
    <rPh sb="9" eb="11">
      <t>キニュウ</t>
    </rPh>
    <phoneticPr fontId="2"/>
  </si>
  <si>
    <t>←番号のみ記入(例:123-4567)</t>
    <rPh sb="1" eb="3">
      <t>バンゴウ</t>
    </rPh>
    <rPh sb="5" eb="7">
      <t>キニュウ</t>
    </rPh>
    <rPh sb="8" eb="9">
      <t>レイ</t>
    </rPh>
    <phoneticPr fontId="2"/>
  </si>
  <si>
    <t>←書類を農政課もしくは支所に提出する日</t>
    <rPh sb="1" eb="3">
      <t>ショルイ</t>
    </rPh>
    <rPh sb="4" eb="6">
      <t>ノウセイ</t>
    </rPh>
    <rPh sb="6" eb="7">
      <t>カ</t>
    </rPh>
    <rPh sb="11" eb="13">
      <t>シショ</t>
    </rPh>
    <rPh sb="14" eb="16">
      <t>テイシュツ</t>
    </rPh>
    <rPh sb="18" eb="19">
      <t>ヒ</t>
    </rPh>
    <phoneticPr fontId="2"/>
  </si>
  <si>
    <t>←雇用が終了した日(例:1日ならその日。長期なら月末など)</t>
    <rPh sb="1" eb="3">
      <t>コヨウ</t>
    </rPh>
    <rPh sb="4" eb="6">
      <t>シュウリョウ</t>
    </rPh>
    <rPh sb="8" eb="9">
      <t>ヒ</t>
    </rPh>
    <rPh sb="10" eb="11">
      <t>レイ</t>
    </rPh>
    <rPh sb="13" eb="14">
      <t>ニチ</t>
    </rPh>
    <rPh sb="18" eb="19">
      <t>ヒ</t>
    </rPh>
    <rPh sb="20" eb="22">
      <t>チョウキ</t>
    </rPh>
    <rPh sb="24" eb="26">
      <t>ゲツマツ</t>
    </rPh>
    <phoneticPr fontId="2"/>
  </si>
  <si>
    <t>〒</t>
    <phoneticPr fontId="2"/>
  </si>
  <si>
    <t>TEL</t>
    <phoneticPr fontId="2"/>
  </si>
  <si>
    <t>電話番号</t>
    <rPh sb="0" eb="2">
      <t>デンワ</t>
    </rPh>
    <rPh sb="2" eb="4">
      <t>バンゴウ</t>
    </rPh>
    <phoneticPr fontId="2"/>
  </si>
  <si>
    <t>１.所定時間外労働：有　（　　時間程度/月）・無</t>
    <rPh sb="2" eb="4">
      <t>ショテイ</t>
    </rPh>
    <rPh sb="4" eb="6">
      <t>ジカン</t>
    </rPh>
    <rPh sb="6" eb="7">
      <t>ガイ</t>
    </rPh>
    <rPh sb="7" eb="9">
      <t>ロウドウ</t>
    </rPh>
    <rPh sb="10" eb="11">
      <t>アリ</t>
    </rPh>
    <rPh sb="15" eb="17">
      <t>ジカン</t>
    </rPh>
    <rPh sb="17" eb="19">
      <t>テイド</t>
    </rPh>
    <rPh sb="20" eb="21">
      <t>ツキ</t>
    </rPh>
    <rPh sb="23" eb="24">
      <t>ナシ</t>
    </rPh>
    <phoneticPr fontId="2"/>
  </si>
  <si>
    <t>２.休日労働：有（　　日程度/月）・無</t>
    <rPh sb="2" eb="4">
      <t>キュウジツ</t>
    </rPh>
    <rPh sb="4" eb="6">
      <t>ロウドウ</t>
    </rPh>
    <rPh sb="7" eb="8">
      <t>アリ</t>
    </rPh>
    <rPh sb="11" eb="12">
      <t>ニチ</t>
    </rPh>
    <rPh sb="12" eb="14">
      <t>テイド</t>
    </rPh>
    <rPh sb="15" eb="16">
      <t>ツキ</t>
    </rPh>
    <rPh sb="18" eb="19">
      <t>ナシ</t>
    </rPh>
    <phoneticPr fontId="2"/>
  </si>
  <si>
    <t>←雇用が決定した日</t>
    <rPh sb="1" eb="3">
      <t>コヨウ</t>
    </rPh>
    <rPh sb="4" eb="6">
      <t>ケッテイ</t>
    </rPh>
    <rPh sb="8" eb="9">
      <t>ヒ</t>
    </rPh>
    <phoneticPr fontId="2"/>
  </si>
  <si>
    <t>←認印</t>
    <rPh sb="1" eb="3">
      <t>ミトメイン</t>
    </rPh>
    <phoneticPr fontId="2"/>
  </si>
  <si>
    <t>←認印</t>
    <rPh sb="0" eb="3">
      <t>ヤジルシミトメイン</t>
    </rPh>
    <phoneticPr fontId="2"/>
  </si>
  <si>
    <t>※雇用条件は各自の条件に合わせて修正してください。</t>
    <rPh sb="1" eb="3">
      <t>コヨウ</t>
    </rPh>
    <rPh sb="3" eb="5">
      <t>ジョウケン</t>
    </rPh>
    <rPh sb="6" eb="8">
      <t>カクジ</t>
    </rPh>
    <rPh sb="9" eb="11">
      <t>ジョウケン</t>
    </rPh>
    <rPh sb="12" eb="13">
      <t>ア</t>
    </rPh>
    <phoneticPr fontId="2"/>
  </si>
  <si>
    <t>※印刷は白黒で結構です。</t>
    <rPh sb="1" eb="3">
      <t>インサツ</t>
    </rPh>
    <rPh sb="4" eb="6">
      <t>シロクロ</t>
    </rPh>
    <rPh sb="7" eb="9">
      <t>ケッコウ</t>
    </rPh>
    <phoneticPr fontId="2"/>
  </si>
  <si>
    <t>※</t>
    <phoneticPr fontId="2"/>
  </si>
  <si>
    <t>※押印を忘れないように気を付けてください。</t>
    <rPh sb="1" eb="3">
      <t>オウイン</t>
    </rPh>
    <rPh sb="4" eb="5">
      <t>ワス</t>
    </rPh>
    <rPh sb="11" eb="12">
      <t>キ</t>
    </rPh>
    <rPh sb="13" eb="14">
      <t>ツ</t>
    </rPh>
    <phoneticPr fontId="2"/>
  </si>
  <si>
    <t>水</t>
    <phoneticPr fontId="2"/>
  </si>
  <si>
    <t>木</t>
    <phoneticPr fontId="2"/>
  </si>
  <si>
    <t>金</t>
    <phoneticPr fontId="2"/>
  </si>
  <si>
    <t>土</t>
    <phoneticPr fontId="2"/>
  </si>
  <si>
    <t>日</t>
    <phoneticPr fontId="2"/>
  </si>
  <si>
    <t>←押印</t>
    <rPh sb="1" eb="3">
      <t>オウイン</t>
    </rPh>
    <phoneticPr fontId="2"/>
  </si>
  <si>
    <t>令和　　年　　月　　日</t>
    <rPh sb="0" eb="2">
      <t>レイワ</t>
    </rPh>
    <rPh sb="4" eb="5">
      <t>ネン</t>
    </rPh>
    <rPh sb="7" eb="8">
      <t>ガツ</t>
    </rPh>
    <rPh sb="10" eb="11">
      <t>ニチ</t>
    </rPh>
    <phoneticPr fontId="2"/>
  </si>
  <si>
    <t>←補助金が振り込まれる口座を記入してください。</t>
    <rPh sb="1" eb="4">
      <t>ホジョキン</t>
    </rPh>
    <rPh sb="5" eb="6">
      <t>フ</t>
    </rPh>
    <rPh sb="7" eb="8">
      <t>コ</t>
    </rPh>
    <rPh sb="11" eb="13">
      <t>コウザ</t>
    </rPh>
    <rPh sb="14" eb="16">
      <t>キニュウ</t>
    </rPh>
    <phoneticPr fontId="2"/>
  </si>
  <si>
    <t>　※口座番号の入力間違いにはご注意ください。</t>
    <rPh sb="2" eb="4">
      <t>コウザ</t>
    </rPh>
    <rPh sb="4" eb="6">
      <t>バンゴウ</t>
    </rPh>
    <rPh sb="7" eb="9">
      <t>ニュウリョク</t>
    </rPh>
    <rPh sb="9" eb="11">
      <t>マチガ</t>
    </rPh>
    <rPh sb="15" eb="17">
      <t>チュウイ</t>
    </rPh>
    <phoneticPr fontId="2"/>
  </si>
  <si>
    <t>←日付は空けておいてください。</t>
    <rPh sb="1" eb="3">
      <t>ヒヅケ</t>
    </rPh>
    <rPh sb="4" eb="5">
      <t>ア</t>
    </rPh>
    <phoneticPr fontId="2"/>
  </si>
  <si>
    <t>　※〇印は移動させてください。</t>
    <rPh sb="3" eb="4">
      <t>シルシ</t>
    </rPh>
    <rPh sb="5" eb="7">
      <t>イドウ</t>
    </rPh>
    <phoneticPr fontId="2"/>
  </si>
  <si>
    <t>令和　年　月　日</t>
    <rPh sb="0" eb="2">
      <t>レイワ</t>
    </rPh>
    <phoneticPr fontId="2"/>
  </si>
  <si>
    <t>①</t>
    <phoneticPr fontId="2"/>
  </si>
  <si>
    <t>②</t>
    <phoneticPr fontId="2"/>
  </si>
  <si>
    <t>③</t>
    <phoneticPr fontId="2"/>
  </si>
  <si>
    <t>④</t>
    <phoneticPr fontId="2"/>
  </si>
  <si>
    <t>上限額</t>
    <rPh sb="0" eb="2">
      <t>ジョウゲン</t>
    </rPh>
    <rPh sb="2" eb="3">
      <t>ガク</t>
    </rPh>
    <phoneticPr fontId="2"/>
  </si>
  <si>
    <t>「事業実績(様式2)」に必要事項を入力してください。（水色の部分）</t>
    <rPh sb="1" eb="3">
      <t>ジギョウ</t>
    </rPh>
    <rPh sb="3" eb="5">
      <t>ジッセキ</t>
    </rPh>
    <rPh sb="6" eb="8">
      <t>ヨウシキ</t>
    </rPh>
    <rPh sb="12" eb="14">
      <t>ヒツヨウ</t>
    </rPh>
    <rPh sb="14" eb="16">
      <t>ジコウ</t>
    </rPh>
    <rPh sb="17" eb="18">
      <t>ニュウ</t>
    </rPh>
    <rPh sb="18" eb="19">
      <t>リョク</t>
    </rPh>
    <rPh sb="27" eb="29">
      <t>ミズイロ</t>
    </rPh>
    <rPh sb="30" eb="32">
      <t>ブブン</t>
    </rPh>
    <phoneticPr fontId="2"/>
  </si>
  <si>
    <t>「入力ｼｰﾄ」に必要事項を入力してください。（水色の部分）</t>
    <rPh sb="1" eb="3">
      <t>ニュウリョク</t>
    </rPh>
    <rPh sb="8" eb="10">
      <t>ヒツヨウ</t>
    </rPh>
    <rPh sb="10" eb="12">
      <t>ジコウ</t>
    </rPh>
    <rPh sb="13" eb="15">
      <t>ニュウリョク</t>
    </rPh>
    <phoneticPr fontId="2"/>
  </si>
  <si>
    <t>「雇用契約書」に必要事項を入力してください。（青字の部分）</t>
    <rPh sb="1" eb="3">
      <t>コヨウ</t>
    </rPh>
    <rPh sb="3" eb="6">
      <t>ケイヤクショ</t>
    </rPh>
    <rPh sb="8" eb="10">
      <t>ヒツヨウ</t>
    </rPh>
    <rPh sb="10" eb="12">
      <t>ジコウ</t>
    </rPh>
    <rPh sb="13" eb="15">
      <t>ニュウリョク</t>
    </rPh>
    <rPh sb="23" eb="25">
      <t>アオジ</t>
    </rPh>
    <phoneticPr fontId="2"/>
  </si>
  <si>
    <t>「勤務日誌」に必要事項を入力してください。（水色の部分）</t>
    <rPh sb="1" eb="3">
      <t>キンム</t>
    </rPh>
    <rPh sb="3" eb="5">
      <t>ニッシ</t>
    </rPh>
    <rPh sb="7" eb="9">
      <t>ヒツヨウ</t>
    </rPh>
    <rPh sb="9" eb="11">
      <t>ジコウ</t>
    </rPh>
    <rPh sb="12" eb="14">
      <t>ニュウリョク</t>
    </rPh>
    <rPh sb="22" eb="24">
      <t>ミズイロ</t>
    </rPh>
    <rPh sb="25" eb="27">
      <t>ブブン</t>
    </rPh>
    <phoneticPr fontId="2"/>
  </si>
  <si>
    <t>〔入力方法について〕</t>
    <rPh sb="1" eb="3">
      <t>ニュウリョク</t>
    </rPh>
    <rPh sb="3" eb="5">
      <t>ホウホウ</t>
    </rPh>
    <phoneticPr fontId="2"/>
  </si>
  <si>
    <t>⑤</t>
    <phoneticPr fontId="2"/>
  </si>
  <si>
    <t>「交付請求書(様式6)」に必要事項を入力してください。（水色の部分）</t>
    <rPh sb="1" eb="3">
      <t>コウフ</t>
    </rPh>
    <rPh sb="3" eb="6">
      <t>セイキュウショ</t>
    </rPh>
    <rPh sb="7" eb="9">
      <t>ヨウシキ</t>
    </rPh>
    <rPh sb="13" eb="15">
      <t>ヒツヨウ</t>
    </rPh>
    <rPh sb="15" eb="17">
      <t>ジコウ</t>
    </rPh>
    <rPh sb="18" eb="20">
      <t>ニュウリョク</t>
    </rPh>
    <phoneticPr fontId="2"/>
  </si>
  <si>
    <t>①～⑤の入力が済むと、｢収支精算書(様式3)」「交付申請･実績報告(様式1)」</t>
    <rPh sb="4" eb="6">
      <t>ニュウリョク</t>
    </rPh>
    <rPh sb="7" eb="8">
      <t>ス</t>
    </rPh>
    <rPh sb="12" eb="14">
      <t>シュウシ</t>
    </rPh>
    <rPh sb="14" eb="17">
      <t>セイサンショ</t>
    </rPh>
    <rPh sb="18" eb="20">
      <t>ヨウシキ</t>
    </rPh>
    <rPh sb="24" eb="26">
      <t>コウフ</t>
    </rPh>
    <rPh sb="26" eb="28">
      <t>シンセイ</t>
    </rPh>
    <rPh sb="29" eb="31">
      <t>ジッセキ</t>
    </rPh>
    <rPh sb="31" eb="33">
      <t>ホウコク</t>
    </rPh>
    <rPh sb="34" eb="36">
      <t>ヨウシキ</t>
    </rPh>
    <phoneticPr fontId="2"/>
  </si>
  <si>
    <t>⑥</t>
    <phoneticPr fontId="2"/>
  </si>
  <si>
    <t>提出が必要な書類は以下のシートです。</t>
    <phoneticPr fontId="2"/>
  </si>
  <si>
    <t>　□　雇用契約書</t>
    <rPh sb="3" eb="5">
      <t>コヨウ</t>
    </rPh>
    <rPh sb="5" eb="8">
      <t>ケイヤクショ</t>
    </rPh>
    <phoneticPr fontId="2"/>
  </si>
  <si>
    <t>　□　勤務日誌</t>
    <rPh sb="3" eb="5">
      <t>キンム</t>
    </rPh>
    <rPh sb="5" eb="7">
      <t>ニッシ</t>
    </rPh>
    <phoneticPr fontId="2"/>
  </si>
  <si>
    <t>　□　事業実績(様式2)</t>
    <rPh sb="3" eb="5">
      <t>ジギョウ</t>
    </rPh>
    <rPh sb="5" eb="7">
      <t>ジッセキ</t>
    </rPh>
    <rPh sb="8" eb="10">
      <t>ヨウシキ</t>
    </rPh>
    <phoneticPr fontId="2"/>
  </si>
  <si>
    <t>　□　交付請求書(様式6)</t>
    <rPh sb="3" eb="5">
      <t>コウフ</t>
    </rPh>
    <rPh sb="5" eb="8">
      <t>セイキュウショ</t>
    </rPh>
    <rPh sb="9" eb="11">
      <t>ヨウシキ</t>
    </rPh>
    <phoneticPr fontId="2"/>
  </si>
  <si>
    <t>　□　収支精算書(様式3)</t>
    <rPh sb="3" eb="5">
      <t>シュウシ</t>
    </rPh>
    <rPh sb="5" eb="8">
      <t>セイサンショ</t>
    </rPh>
    <rPh sb="9" eb="11">
      <t>ヨウシキ</t>
    </rPh>
    <phoneticPr fontId="2"/>
  </si>
  <si>
    <t>　□　交付申請･実績報告(様式1)</t>
    <phoneticPr fontId="2"/>
  </si>
  <si>
    <t>　□　誓約書</t>
    <rPh sb="3" eb="6">
      <t>セイヤクショ</t>
    </rPh>
    <phoneticPr fontId="2"/>
  </si>
  <si>
    <r>
      <t>印刷をします。　</t>
    </r>
    <r>
      <rPr>
        <sz val="12"/>
        <color rgb="FFFF0000"/>
        <rFont val="游ゴシック"/>
        <family val="3"/>
        <charset val="128"/>
        <scheme val="minor"/>
      </rPr>
      <t>※白黒もしくはグレースケール印刷で結構です。</t>
    </r>
    <rPh sb="0" eb="2">
      <t>インサツ</t>
    </rPh>
    <rPh sb="9" eb="11">
      <t>シロクロ</t>
    </rPh>
    <rPh sb="22" eb="24">
      <t>インサツ</t>
    </rPh>
    <rPh sb="25" eb="27">
      <t>ケッコウ</t>
    </rPh>
    <phoneticPr fontId="2"/>
  </si>
  <si>
    <t>⑦</t>
    <phoneticPr fontId="2"/>
  </si>
  <si>
    <t>押印が必要な書類は以下の書類です。</t>
    <rPh sb="0" eb="2">
      <t>オウイン</t>
    </rPh>
    <rPh sb="12" eb="14">
      <t>ショルイ</t>
    </rPh>
    <phoneticPr fontId="2"/>
  </si>
  <si>
    <r>
      <t>印鑑を押します。　</t>
    </r>
    <r>
      <rPr>
        <sz val="12"/>
        <color rgb="FFFF0000"/>
        <rFont val="游ゴシック"/>
        <family val="3"/>
        <charset val="128"/>
        <scheme val="minor"/>
      </rPr>
      <t>※認印で結構です。</t>
    </r>
    <rPh sb="0" eb="2">
      <t>インカン</t>
    </rPh>
    <rPh sb="3" eb="4">
      <t>オ</t>
    </rPh>
    <rPh sb="10" eb="11">
      <t>ミト</t>
    </rPh>
    <rPh sb="11" eb="12">
      <t>イン</t>
    </rPh>
    <phoneticPr fontId="2"/>
  </si>
  <si>
    <r>
      <t>　□　交付請求書(様式6)　　</t>
    </r>
    <r>
      <rPr>
        <sz val="12"/>
        <color rgb="FF0000FF"/>
        <rFont val="游ゴシック"/>
        <family val="3"/>
        <charset val="128"/>
        <scheme val="minor"/>
      </rPr>
      <t>〔雇用者(申請者)〕</t>
    </r>
    <rPh sb="3" eb="5">
      <t>コウフ</t>
    </rPh>
    <rPh sb="5" eb="8">
      <t>セイキュウショ</t>
    </rPh>
    <rPh sb="9" eb="11">
      <t>ヨウシキ</t>
    </rPh>
    <phoneticPr fontId="2"/>
  </si>
  <si>
    <r>
      <t>　□　交付申請書･実績報告書(様式1)　　</t>
    </r>
    <r>
      <rPr>
        <sz val="12"/>
        <color rgb="FF0000FF"/>
        <rFont val="游ゴシック"/>
        <family val="3"/>
        <charset val="128"/>
        <scheme val="minor"/>
      </rPr>
      <t>〔雇用者(申請者)〕</t>
    </r>
    <rPh sb="7" eb="8">
      <t>ショ</t>
    </rPh>
    <rPh sb="13" eb="14">
      <t>ショ</t>
    </rPh>
    <phoneticPr fontId="2"/>
  </si>
  <si>
    <t>◎</t>
    <phoneticPr fontId="2"/>
  </si>
  <si>
    <t>竹田市地域農業経営サポート機構</t>
    <rPh sb="0" eb="3">
      <t>タケタシ</t>
    </rPh>
    <rPh sb="3" eb="5">
      <t>チイキ</t>
    </rPh>
    <rPh sb="5" eb="7">
      <t>ノウギョウ</t>
    </rPh>
    <rPh sb="7" eb="9">
      <t>ケイエイ</t>
    </rPh>
    <rPh sb="13" eb="15">
      <t>キコウ</t>
    </rPh>
    <phoneticPr fontId="2"/>
  </si>
  <si>
    <t>竹田市農政課</t>
    <rPh sb="0" eb="3">
      <t>タケタシ</t>
    </rPh>
    <rPh sb="3" eb="5">
      <t>ノウセイ</t>
    </rPh>
    <rPh sb="5" eb="6">
      <t>カ</t>
    </rPh>
    <phoneticPr fontId="2"/>
  </si>
  <si>
    <t>☎0974-63-9010</t>
    <phoneticPr fontId="2"/>
  </si>
  <si>
    <t>☎0974-63-4805</t>
    <phoneticPr fontId="2"/>
  </si>
  <si>
    <t>入力方法がわからないときはお気軽にお問い合わせください。</t>
    <rPh sb="0" eb="2">
      <t>ニュウリョク</t>
    </rPh>
    <rPh sb="2" eb="4">
      <t>ホウホウ</t>
    </rPh>
    <rPh sb="14" eb="16">
      <t>キガル</t>
    </rPh>
    <rPh sb="18" eb="19">
      <t>ト</t>
    </rPh>
    <rPh sb="20" eb="21">
      <t>ア</t>
    </rPh>
    <phoneticPr fontId="2"/>
  </si>
  <si>
    <t>「誓約書」は自動的に作成されます。</t>
    <phoneticPr fontId="2"/>
  </si>
  <si>
    <t>　□　支払ったことのわかる書類（給料や保険料、交通費の領収書、</t>
    <rPh sb="3" eb="5">
      <t>シハラ</t>
    </rPh>
    <rPh sb="13" eb="15">
      <t>ショルイ</t>
    </rPh>
    <rPh sb="16" eb="18">
      <t>キュウリョウ</t>
    </rPh>
    <rPh sb="19" eb="22">
      <t>ホケンリョウ</t>
    </rPh>
    <rPh sb="23" eb="26">
      <t>コウツウヒ</t>
    </rPh>
    <rPh sb="27" eb="30">
      <t>リョウシュウショ</t>
    </rPh>
    <phoneticPr fontId="2"/>
  </si>
  <si>
    <t>　　　振込依頼書等の写し）</t>
    <phoneticPr fontId="2"/>
  </si>
  <si>
    <t>　□　納税証明書（官能証明書）※補助金申請用</t>
    <rPh sb="3" eb="5">
      <t>ノウゼイ</t>
    </rPh>
    <rPh sb="5" eb="8">
      <t>ショウメイショ</t>
    </rPh>
    <rPh sb="9" eb="11">
      <t>カンノウ</t>
    </rPh>
    <rPh sb="11" eb="14">
      <t>ショウメイショ</t>
    </rPh>
    <rPh sb="16" eb="19">
      <t>ホジョキン</t>
    </rPh>
    <rPh sb="19" eb="22">
      <t>シンセイヨウ</t>
    </rPh>
    <phoneticPr fontId="2"/>
  </si>
  <si>
    <t>　　　↑本庁税務課または各支所で取得してください。</t>
    <phoneticPr fontId="2"/>
  </si>
  <si>
    <t>「入力方法」「入力ｼｰﾄ」「交付決定通知(様式4)」「額の確定通知(様式5)」は</t>
    <rPh sb="1" eb="3">
      <t>ニュウリョク</t>
    </rPh>
    <rPh sb="3" eb="5">
      <t>ホウホウ</t>
    </rPh>
    <rPh sb="7" eb="9">
      <t>ニュウリョク</t>
    </rPh>
    <rPh sb="14" eb="16">
      <t>コウフ</t>
    </rPh>
    <rPh sb="16" eb="18">
      <t>ケッテイ</t>
    </rPh>
    <rPh sb="18" eb="20">
      <t>ツウチ</t>
    </rPh>
    <rPh sb="21" eb="23">
      <t>ヨウシキ</t>
    </rPh>
    <rPh sb="27" eb="28">
      <t>ガク</t>
    </rPh>
    <rPh sb="29" eb="31">
      <t>カクテイ</t>
    </rPh>
    <rPh sb="31" eb="33">
      <t>ツウチ</t>
    </rPh>
    <rPh sb="34" eb="36">
      <t>ヨウシキ</t>
    </rPh>
    <phoneticPr fontId="2"/>
  </si>
  <si>
    <t>提出の必要がありませんので、印刷はしなくて結構です。</t>
    <rPh sb="14" eb="16">
      <t>インサツ</t>
    </rPh>
    <rPh sb="21" eb="23">
      <t>ケッコウ</t>
    </rPh>
    <phoneticPr fontId="2"/>
  </si>
  <si>
    <r>
      <t>　□　誓約書　　</t>
    </r>
    <r>
      <rPr>
        <sz val="12"/>
        <color rgb="FF0000FF"/>
        <rFont val="游ゴシック"/>
        <family val="3"/>
        <charset val="128"/>
        <scheme val="minor"/>
      </rPr>
      <t>〔雇用者(申請者)〕</t>
    </r>
    <rPh sb="3" eb="6">
      <t>セイヤクショ</t>
    </rPh>
    <phoneticPr fontId="2"/>
  </si>
  <si>
    <r>
      <t>　□　雇用契約書　　</t>
    </r>
    <r>
      <rPr>
        <sz val="12"/>
        <color rgb="FF0000FF"/>
        <rFont val="游ゴシック"/>
        <family val="3"/>
        <charset val="128"/>
        <scheme val="minor"/>
      </rPr>
      <t>〔申請者(雇用者)・被雇用者〕</t>
    </r>
    <rPh sb="3" eb="5">
      <t>コヨウ</t>
    </rPh>
    <rPh sb="5" eb="8">
      <t>ケイヤクショ</t>
    </rPh>
    <rPh sb="11" eb="13">
      <t>シンセイ</t>
    </rPh>
    <rPh sb="15" eb="17">
      <t>コヨウ</t>
    </rPh>
    <phoneticPr fontId="2"/>
  </si>
  <si>
    <r>
      <t>令和</t>
    </r>
    <r>
      <rPr>
        <sz val="14"/>
        <color rgb="FF0000FF"/>
        <rFont val="HGP教科書体"/>
        <family val="1"/>
        <charset val="128"/>
      </rPr>
      <t>　</t>
    </r>
    <r>
      <rPr>
        <sz val="14"/>
        <color theme="1"/>
        <rFont val="HGP教科書体"/>
        <family val="1"/>
        <charset val="128"/>
      </rPr>
      <t>年　月</t>
    </r>
    <r>
      <rPr>
        <sz val="14"/>
        <color rgb="FF0000FF"/>
        <rFont val="HGP教科書体"/>
        <family val="1"/>
        <charset val="128"/>
      </rPr>
      <t>　</t>
    </r>
    <r>
      <rPr>
        <sz val="14"/>
        <color theme="1"/>
        <rFont val="HGP教科書体"/>
        <family val="1"/>
        <charset val="128"/>
      </rPr>
      <t>日 ～ 令和　年　月　日(　　間)</t>
    </r>
    <rPh sb="0" eb="2">
      <t>レイワ</t>
    </rPh>
    <rPh sb="72" eb="73">
      <t>ネン</t>
    </rPh>
    <rPh sb="73" eb="74">
      <t>ツキ</t>
    </rPh>
    <rPh sb="75" eb="76">
      <t>ニチ</t>
    </rPh>
    <rPh sb="79" eb="81">
      <t>レイワ</t>
    </rPh>
    <rPh sb="82" eb="83">
      <t>ネン</t>
    </rPh>
    <rPh sb="84" eb="85">
      <t>ツキ</t>
    </rPh>
    <rPh sb="86" eb="87">
      <t>ニチ</t>
    </rPh>
    <rPh sb="90" eb="91">
      <t>カン</t>
    </rPh>
    <phoneticPr fontId="2"/>
  </si>
  <si>
    <r>
      <t>午前</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t>
    </r>
    <rPh sb="0" eb="2">
      <t>ゴゼン</t>
    </rPh>
    <rPh sb="61" eb="62">
      <t>ジ</t>
    </rPh>
    <rPh sb="64" eb="65">
      <t>フン</t>
    </rPh>
    <rPh sb="68" eb="70">
      <t>ゴゴ</t>
    </rPh>
    <rPh sb="71" eb="72">
      <t>ジ</t>
    </rPh>
    <rPh sb="74" eb="75">
      <t>フン</t>
    </rPh>
    <phoneticPr fontId="2"/>
  </si>
  <si>
    <r>
      <t>午後</t>
    </r>
    <r>
      <rPr>
        <sz val="14"/>
        <color rgb="FF0000FF"/>
        <rFont val="HGP教科書体"/>
        <family val="1"/>
        <charset val="128"/>
      </rPr>
      <t>　</t>
    </r>
    <r>
      <rPr>
        <sz val="14"/>
        <color theme="1"/>
        <rFont val="HGP教科書体"/>
        <family val="1"/>
        <charset val="128"/>
      </rPr>
      <t>時　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分までの</t>
    </r>
    <r>
      <rPr>
        <sz val="14"/>
        <color rgb="FF0000FF"/>
        <rFont val="HGP教科書体"/>
        <family val="1"/>
        <charset val="128"/>
      </rPr>
      <t>　</t>
    </r>
    <r>
      <rPr>
        <sz val="14"/>
        <color theme="1"/>
        <rFont val="HGP教科書体"/>
        <family val="1"/>
        <charset val="128"/>
      </rPr>
      <t>分間</t>
    </r>
    <rPh sb="0" eb="2">
      <t>ゴゴ</t>
    </rPh>
    <rPh sb="108" eb="109">
      <t>ジ</t>
    </rPh>
    <rPh sb="111" eb="112">
      <t>フン</t>
    </rPh>
    <rPh sb="115" eb="117">
      <t>ゴゴ</t>
    </rPh>
    <rPh sb="118" eb="119">
      <t>ジ</t>
    </rPh>
    <rPh sb="121" eb="122">
      <t>フン</t>
    </rPh>
    <rPh sb="127" eb="129">
      <t>フン</t>
    </rPh>
    <phoneticPr fontId="2"/>
  </si>
  <si>
    <r>
      <t>時給　</t>
    </r>
    <r>
      <rPr>
        <sz val="14"/>
        <color rgb="FF0000FF"/>
        <rFont val="HGP教科書体"/>
        <family val="1"/>
        <charset val="128"/>
      </rPr>
      <t>　　　</t>
    </r>
    <r>
      <rPr>
        <sz val="14"/>
        <color theme="1"/>
        <rFont val="HGP教科書体"/>
        <family val="1"/>
        <charset val="128"/>
      </rPr>
      <t>円</t>
    </r>
    <rPh sb="0" eb="2">
      <t>ジキュウ</t>
    </rPh>
    <rPh sb="21" eb="22">
      <t>エン</t>
    </rPh>
    <phoneticPr fontId="2"/>
  </si>
  <si>
    <r>
      <t>一日につき　</t>
    </r>
    <r>
      <rPr>
        <sz val="14"/>
        <color rgb="FF0000FF"/>
        <rFont val="HGP教科書体"/>
        <family val="1"/>
        <charset val="128"/>
      </rPr>
      <t>　</t>
    </r>
    <r>
      <rPr>
        <sz val="14"/>
        <color theme="1"/>
        <rFont val="HGP教科書体"/>
        <family val="1"/>
        <charset val="128"/>
      </rPr>
      <t>円（</t>
    </r>
    <r>
      <rPr>
        <sz val="14"/>
        <color rgb="FF0000FF"/>
        <rFont val="HGP教科書体"/>
        <family val="1"/>
        <charset val="128"/>
      </rPr>
      <t>　</t>
    </r>
    <r>
      <rPr>
        <sz val="14"/>
        <color theme="1"/>
        <rFont val="HGP教科書体"/>
        <family val="1"/>
        <charset val="128"/>
      </rPr>
      <t>㎞×15円×2(往復)）</t>
    </r>
    <rPh sb="0" eb="2">
      <t>イチニチ</t>
    </rPh>
    <rPh sb="49" eb="50">
      <t>エン</t>
    </rPh>
    <rPh sb="56" eb="57">
      <t>エン</t>
    </rPh>
    <rPh sb="60" eb="62">
      <t>オウフク</t>
    </rPh>
    <phoneticPr fontId="2"/>
  </si>
  <si>
    <r>
      <t>令和</t>
    </r>
    <r>
      <rPr>
        <sz val="14"/>
        <color rgb="FF0000FF"/>
        <rFont val="HGP教科書体"/>
        <family val="1"/>
        <charset val="128"/>
      </rPr>
      <t>２</t>
    </r>
    <r>
      <rPr>
        <sz val="14"/>
        <color theme="1"/>
        <rFont val="HGP教科書体"/>
        <family val="1"/>
        <charset val="128"/>
      </rPr>
      <t>年</t>
    </r>
    <r>
      <rPr>
        <sz val="14"/>
        <color rgb="FF0000FF"/>
        <rFont val="HGP教科書体"/>
        <family val="1"/>
        <charset val="128"/>
      </rPr>
      <t>　</t>
    </r>
    <r>
      <rPr>
        <sz val="14"/>
        <color theme="1"/>
        <rFont val="HGP教科書体"/>
        <family val="1"/>
        <charset val="128"/>
      </rPr>
      <t>月</t>
    </r>
    <r>
      <rPr>
        <sz val="14"/>
        <color rgb="FF0000FF"/>
        <rFont val="HGP教科書体"/>
        <family val="1"/>
        <charset val="128"/>
      </rPr>
      <t>　</t>
    </r>
    <r>
      <rPr>
        <sz val="14"/>
        <color theme="1"/>
        <rFont val="HGP教科書体"/>
        <family val="1"/>
        <charset val="128"/>
      </rPr>
      <t>日</t>
    </r>
    <rPh sb="0" eb="2">
      <t>レイワ</t>
    </rPh>
    <rPh sb="3" eb="4">
      <t>ネン</t>
    </rPh>
    <rPh sb="19" eb="20">
      <t>ツキ</t>
    </rPh>
    <rPh sb="21" eb="2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</si>
</sst>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円&quot;"/>
    <numFmt numFmtId="178" formatCode="[$-411]ggge&quot;年&quot;m&quot;月&quot;d&quot;日&quot;;@"/>
    <numFmt numFmtId="179" formatCode="#,##0.0;[Red]\-#,##0.0"/>
    <numFmt numFmtId="180" formatCode="0.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1"/>
      <name val="ＭＳ 明朝"/>
      <family val="1"/>
      <charset val="128"/>
    </font>
    <font>
      <sz val="11"/>
      <color rgb="FF0000FF"/>
      <name val="ＭＳ 明朝"/>
      <family val="1"/>
      <charset val="128"/>
    </font>
    <font>
      <sz val="10"/>
      <color theme="1"/>
      <name val="ＭＳ 明朝"/>
      <family val="1"/>
      <charset val="128"/>
    </font>
    <font>
      <sz val="10"/>
      <name val="ＭＳ 明朝"/>
      <family val="1"/>
      <charset val="128"/>
    </font>
    <font>
      <sz val="10.5"/>
      <color theme="1"/>
      <name val="游明朝"/>
      <family val="1"/>
      <charset val="128"/>
    </font>
    <font>
      <b/>
      <sz val="14"/>
      <color rgb="FF000000"/>
      <name val="ＭＳ 明朝"/>
      <family val="1"/>
      <charset val="128"/>
    </font>
    <font>
      <sz val="11"/>
      <color rgb="FF000000"/>
      <name val="ＭＳ 明朝"/>
      <family val="1"/>
      <charset val="128"/>
    </font>
    <font>
      <sz val="10.5"/>
      <color theme="1"/>
      <name val="ＭＳ 明朝"/>
      <family val="1"/>
      <charset val="128"/>
    </font>
    <font>
      <sz val="11"/>
      <color rgb="FFFF0000"/>
      <name val="ＭＳ 明朝"/>
      <family val="1"/>
      <charset val="128"/>
    </font>
    <font>
      <sz val="10"/>
      <color rgb="FF0000FF"/>
      <name val="ＭＳ 明朝"/>
      <family val="1"/>
      <charset val="128"/>
    </font>
    <font>
      <sz val="11"/>
      <color rgb="FFFF0000"/>
      <name val="游ゴシック"/>
      <family val="2"/>
      <charset val="128"/>
      <scheme val="minor"/>
    </font>
    <font>
      <b/>
      <sz val="16"/>
      <color theme="1"/>
      <name val="HGPｺﾞｼｯｸM"/>
      <family val="3"/>
      <charset val="128"/>
    </font>
    <font>
      <sz val="14"/>
      <color theme="1"/>
      <name val="HGP教科書体"/>
      <family val="1"/>
      <charset val="128"/>
    </font>
    <font>
      <sz val="12"/>
      <color theme="1"/>
      <name val="HGP教科書体"/>
      <family val="1"/>
      <charset val="128"/>
    </font>
    <font>
      <sz val="16"/>
      <color theme="1"/>
      <name val="HGP教科書体"/>
      <family val="1"/>
      <charset val="128"/>
    </font>
    <font>
      <sz val="11"/>
      <color rgb="FF0000FF"/>
      <name val="游ゴシック"/>
      <family val="2"/>
      <charset val="128"/>
      <scheme val="minor"/>
    </font>
    <font>
      <sz val="11"/>
      <color rgb="FF0000FF"/>
      <name val="游ゴシック"/>
      <family val="3"/>
      <charset val="128"/>
      <scheme val="minor"/>
    </font>
    <font>
      <sz val="14"/>
      <color rgb="FF0000FF"/>
      <name val="HGP教科書体"/>
      <family val="1"/>
      <charset val="128"/>
    </font>
    <font>
      <b/>
      <u/>
      <sz val="14"/>
      <color rgb="FFFF0000"/>
      <name val="HGP教科書体"/>
      <family val="1"/>
      <charset val="128"/>
    </font>
    <font>
      <sz val="12"/>
      <color rgb="FF0000FF"/>
      <name val="ＭＳ ゴシック"/>
      <family val="3"/>
      <charset val="128"/>
    </font>
    <font>
      <sz val="11"/>
      <color indexed="81"/>
      <name val="MS P ゴシック"/>
      <family val="3"/>
      <charset val="128"/>
    </font>
    <font>
      <u/>
      <sz val="11"/>
      <color rgb="FFFF0000"/>
      <name val="ＭＳ 明朝"/>
      <family val="1"/>
      <charset val="128"/>
    </font>
    <font>
      <sz val="11"/>
      <name val="HG正楷書体-PRO"/>
      <family val="4"/>
      <charset val="128"/>
    </font>
    <font>
      <sz val="11"/>
      <color rgb="FFFF0000"/>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2"/>
      <color rgb="FFFF0000"/>
      <name val="游ゴシック"/>
      <family val="3"/>
      <charset val="128"/>
      <scheme val="minor"/>
    </font>
    <font>
      <sz val="12"/>
      <color rgb="FF0000FF"/>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rgb="FF0000FF"/>
      <name val="游ゴシック"/>
      <family val="2"/>
      <charset val="128"/>
      <scheme val="minor"/>
    </font>
    <font>
      <sz val="12"/>
      <color rgb="FF000000"/>
      <name val="MS P ゴシック"/>
      <charset val="128"/>
    </font>
    <font>
      <sz val="11"/>
      <color rgb="FF000000"/>
      <name val="MS P ゴシック"/>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style="dotted">
        <color indexed="64"/>
      </right>
      <top style="thin">
        <color auto="1"/>
      </top>
      <bottom style="thin">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style="dotted">
        <color indexed="64"/>
      </left>
      <right/>
      <top style="double">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indent="3"/>
    </xf>
    <xf numFmtId="0" fontId="7" fillId="0" borderId="0" xfId="0" applyFont="1" applyAlignment="1">
      <alignment vertical="center"/>
    </xf>
    <xf numFmtId="0" fontId="6"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6" fillId="0" borderId="1"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11" xfId="0" applyFont="1" applyBorder="1" applyAlignment="1">
      <alignment horizontal="right"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NumberFormat="1" applyFont="1" applyAlignment="1">
      <alignment vertical="center"/>
    </xf>
    <xf numFmtId="57" fontId="13" fillId="0" borderId="0" xfId="0" applyNumberFormat="1" applyFont="1" applyAlignment="1">
      <alignment horizontal="right" vertical="center" indent="2"/>
    </xf>
    <xf numFmtId="0" fontId="13" fillId="0" borderId="0" xfId="0" applyFont="1" applyAlignment="1">
      <alignment horizontal="left" vertical="center" indent="2"/>
    </xf>
    <xf numFmtId="0" fontId="13" fillId="0" borderId="6" xfId="0" applyFont="1" applyBorder="1" applyAlignment="1">
      <alignment horizontal="center" vertical="center"/>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vertical="center" wrapText="1"/>
    </xf>
    <xf numFmtId="0" fontId="14" fillId="0" borderId="0" xfId="0" applyFont="1" applyAlignment="1">
      <alignment horizontal="justify"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0" fillId="0" borderId="12" xfId="0" applyBorder="1">
      <alignment vertical="center"/>
    </xf>
    <xf numFmtId="0" fontId="6" fillId="0" borderId="11" xfId="0" applyFont="1" applyBorder="1" applyAlignment="1">
      <alignment horizontal="right" vertical="center" wrapText="1"/>
    </xf>
    <xf numFmtId="0" fontId="0" fillId="0" borderId="11" xfId="0" applyFont="1" applyBorder="1">
      <alignment vertical="center"/>
    </xf>
    <xf numFmtId="0" fontId="8" fillId="0" borderId="16" xfId="0" applyFont="1" applyBorder="1" applyAlignment="1">
      <alignment horizontal="justify" vertical="center" wrapText="1"/>
    </xf>
    <xf numFmtId="0" fontId="8" fillId="0" borderId="0" xfId="0" applyFont="1" applyAlignment="1">
      <alignment horizontal="left" vertical="center" inden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left" vertical="center" indent="1"/>
    </xf>
    <xf numFmtId="0" fontId="3"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20" fontId="4" fillId="2" borderId="3" xfId="0" applyNumberFormat="1" applyFont="1" applyFill="1" applyBorder="1">
      <alignment vertical="center"/>
    </xf>
    <xf numFmtId="0" fontId="4" fillId="0" borderId="2" xfId="0" applyFont="1" applyBorder="1" applyAlignment="1">
      <alignment horizontal="center" vertical="center"/>
    </xf>
    <xf numFmtId="20" fontId="4" fillId="2" borderId="2" xfId="0" applyNumberFormat="1" applyFont="1" applyFill="1" applyBorder="1">
      <alignment vertical="center"/>
    </xf>
    <xf numFmtId="179" fontId="4" fillId="0" borderId="33" xfId="1" applyNumberFormat="1" applyFont="1" applyBorder="1">
      <alignment vertical="center"/>
    </xf>
    <xf numFmtId="20" fontId="4" fillId="0" borderId="4" xfId="0" applyNumberFormat="1" applyFont="1" applyBorder="1">
      <alignment vertical="center"/>
    </xf>
    <xf numFmtId="20" fontId="4" fillId="2" borderId="2" xfId="0" applyNumberFormat="1" applyFont="1" applyFill="1" applyBorder="1" applyAlignment="1">
      <alignment vertical="center"/>
    </xf>
    <xf numFmtId="180" fontId="4" fillId="0" borderId="33" xfId="0" applyNumberFormat="1" applyFont="1" applyBorder="1">
      <alignment vertical="center"/>
    </xf>
    <xf numFmtId="0" fontId="4" fillId="0" borderId="3" xfId="0" applyNumberFormat="1" applyFont="1" applyBorder="1">
      <alignment vertical="center"/>
    </xf>
    <xf numFmtId="0" fontId="4" fillId="0" borderId="4" xfId="0" applyNumberFormat="1" applyFont="1" applyBorder="1">
      <alignment vertical="center"/>
    </xf>
    <xf numFmtId="38" fontId="4" fillId="0" borderId="3" xfId="1" applyFont="1" applyFill="1" applyBorder="1">
      <alignment vertical="center"/>
    </xf>
    <xf numFmtId="38" fontId="4" fillId="0" borderId="3" xfId="1" applyFont="1" applyBorder="1" applyAlignment="1">
      <alignment vertical="center"/>
    </xf>
    <xf numFmtId="0" fontId="4" fillId="0" borderId="4" xfId="0" applyFont="1" applyBorder="1">
      <alignment vertical="center"/>
    </xf>
    <xf numFmtId="38" fontId="4" fillId="0" borderId="3" xfId="1" applyFont="1" applyBorder="1">
      <alignment vertical="center"/>
    </xf>
    <xf numFmtId="0" fontId="4" fillId="0" borderId="1" xfId="0" applyFont="1" applyBorder="1">
      <alignment vertical="center"/>
    </xf>
    <xf numFmtId="0" fontId="4" fillId="2" borderId="3"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15" xfId="0" applyFont="1" applyFill="1" applyBorder="1">
      <alignment vertical="center"/>
    </xf>
    <xf numFmtId="0" fontId="4" fillId="0" borderId="9" xfId="0" applyFont="1" applyBorder="1" applyAlignment="1">
      <alignment horizontal="center" vertical="center"/>
    </xf>
    <xf numFmtId="0" fontId="4" fillId="2" borderId="9" xfId="0" applyFont="1" applyFill="1" applyBorder="1">
      <alignment vertical="center"/>
    </xf>
    <xf numFmtId="0" fontId="4" fillId="2" borderId="9" xfId="0" applyFont="1" applyFill="1" applyBorder="1" applyAlignment="1">
      <alignment vertical="center"/>
    </xf>
    <xf numFmtId="0" fontId="4" fillId="0" borderId="13" xfId="0" applyFont="1" applyBorder="1" applyAlignment="1">
      <alignment vertical="center"/>
    </xf>
    <xf numFmtId="0" fontId="4" fillId="0" borderId="13" xfId="0" applyFont="1" applyBorder="1">
      <alignment vertical="center"/>
    </xf>
    <xf numFmtId="0" fontId="4" fillId="0" borderId="28" xfId="0" applyFont="1" applyBorder="1">
      <alignment vertical="center"/>
    </xf>
    <xf numFmtId="180" fontId="4" fillId="0" borderId="41" xfId="0" applyNumberFormat="1" applyFont="1" applyBorder="1">
      <alignment vertical="center"/>
    </xf>
    <xf numFmtId="20" fontId="4" fillId="0" borderId="27" xfId="0" applyNumberFormat="1" applyFont="1" applyBorder="1">
      <alignment vertical="center"/>
    </xf>
    <xf numFmtId="20" fontId="4" fillId="0" borderId="25" xfId="0" applyNumberFormat="1" applyFont="1" applyBorder="1">
      <alignment vertical="center"/>
    </xf>
    <xf numFmtId="38" fontId="4" fillId="0" borderId="24" xfId="1" applyFont="1" applyFill="1" applyBorder="1">
      <alignment vertical="center"/>
    </xf>
    <xf numFmtId="0" fontId="4" fillId="0" borderId="27" xfId="0" applyFont="1" applyBorder="1" applyAlignment="1">
      <alignment vertical="center"/>
    </xf>
    <xf numFmtId="38" fontId="4" fillId="3" borderId="24" xfId="0" applyNumberFormat="1" applyFont="1" applyFill="1" applyBorder="1" applyAlignment="1">
      <alignment vertical="center"/>
    </xf>
    <xf numFmtId="0" fontId="4" fillId="3" borderId="27" xfId="0" applyFont="1" applyFill="1" applyBorder="1" applyAlignment="1">
      <alignment vertical="center"/>
    </xf>
    <xf numFmtId="38" fontId="4" fillId="0" borderId="25" xfId="1" applyFont="1" applyBorder="1">
      <alignment vertical="center"/>
    </xf>
    <xf numFmtId="38" fontId="4" fillId="3" borderId="25" xfId="1" applyFont="1" applyFill="1" applyBorder="1" applyAlignment="1">
      <alignment vertical="center"/>
    </xf>
    <xf numFmtId="0" fontId="4" fillId="0" borderId="27" xfId="0" applyFont="1" applyBorder="1">
      <alignment vertical="center"/>
    </xf>
    <xf numFmtId="38" fontId="4" fillId="3" borderId="24" xfId="1" applyFont="1" applyFill="1" applyBorder="1">
      <alignment vertical="center"/>
    </xf>
    <xf numFmtId="0" fontId="4" fillId="3" borderId="27" xfId="0" applyFont="1" applyFill="1" applyBorder="1">
      <alignment vertical="center"/>
    </xf>
    <xf numFmtId="0" fontId="4" fillId="0" borderId="23"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3" xfId="0" applyFont="1" applyBorder="1">
      <alignment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4" xfId="0" applyFont="1" applyBorder="1" applyAlignment="1">
      <alignment vertical="center"/>
    </xf>
    <xf numFmtId="2" fontId="4" fillId="0" borderId="24" xfId="0" applyNumberFormat="1" applyFont="1" applyBorder="1">
      <alignment vertical="center"/>
    </xf>
    <xf numFmtId="0" fontId="10" fillId="0" borderId="8"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180" fontId="8" fillId="2" borderId="5" xfId="0" applyNumberFormat="1" applyFont="1" applyFill="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15" fillId="0" borderId="0" xfId="0" applyFont="1" applyBorder="1" applyAlignment="1">
      <alignment vertical="center"/>
    </xf>
    <xf numFmtId="38" fontId="8" fillId="2" borderId="21" xfId="1" applyFont="1" applyFill="1" applyBorder="1" applyAlignment="1">
      <alignment vertical="center" shrinkToFit="1"/>
    </xf>
    <xf numFmtId="0" fontId="8" fillId="2" borderId="19"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5" xfId="0" applyFont="1" applyFill="1" applyBorder="1" applyAlignment="1">
      <alignment vertical="center" shrinkToFit="1"/>
    </xf>
    <xf numFmtId="38" fontId="8" fillId="0" borderId="0" xfId="0" applyNumberFormat="1" applyFont="1" applyBorder="1">
      <alignment vertical="center"/>
    </xf>
    <xf numFmtId="0" fontId="6"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4" fillId="3" borderId="25" xfId="0" applyFont="1" applyFill="1" applyBorder="1" applyAlignment="1">
      <alignment vertical="center"/>
    </xf>
    <xf numFmtId="0" fontId="3" fillId="0" borderId="2" xfId="0" applyFont="1" applyFill="1" applyBorder="1" applyAlignment="1">
      <alignment horizontal="center" vertical="center" shrinkToFit="1"/>
    </xf>
    <xf numFmtId="38" fontId="4" fillId="3" borderId="25" xfId="1" applyFont="1" applyFill="1" applyBorder="1">
      <alignment vertical="center"/>
    </xf>
    <xf numFmtId="38" fontId="3" fillId="0" borderId="18" xfId="1" applyFont="1" applyFill="1" applyBorder="1" applyAlignment="1">
      <alignment horizontal="center" vertical="center" shrinkToFit="1"/>
    </xf>
    <xf numFmtId="38" fontId="3" fillId="0" borderId="18" xfId="1" applyFont="1" applyBorder="1" applyAlignment="1">
      <alignment horizontal="center" vertical="center"/>
    </xf>
    <xf numFmtId="38" fontId="6" fillId="0" borderId="5" xfId="1"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6" fillId="0" borderId="5" xfId="0" applyFont="1" applyBorder="1" applyAlignment="1">
      <alignment vertical="center" wrapText="1"/>
    </xf>
    <xf numFmtId="38" fontId="4" fillId="0" borderId="2" xfId="1" applyFont="1" applyFill="1" applyBorder="1" applyAlignment="1">
      <alignment vertical="center"/>
    </xf>
    <xf numFmtId="0" fontId="19" fillId="0" borderId="0" xfId="0" applyFont="1">
      <alignment vertical="center"/>
    </xf>
    <xf numFmtId="0" fontId="20" fillId="5" borderId="43" xfId="0" applyFont="1" applyFill="1" applyBorder="1" applyAlignment="1">
      <alignment horizontal="center" vertical="center"/>
    </xf>
    <xf numFmtId="0" fontId="21" fillId="5" borderId="50" xfId="0" applyFont="1" applyFill="1" applyBorder="1" applyAlignment="1">
      <alignment horizontal="center" vertical="center"/>
    </xf>
    <xf numFmtId="0" fontId="19" fillId="0" borderId="0" xfId="0" applyFont="1" applyAlignment="1">
      <alignment horizontal="right" vertical="center"/>
    </xf>
    <xf numFmtId="0" fontId="19" fillId="0" borderId="13" xfId="0" applyFont="1" applyBorder="1" applyAlignment="1">
      <alignment vertical="center"/>
    </xf>
    <xf numFmtId="0" fontId="19" fillId="0" borderId="8" xfId="0" applyFont="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19" fillId="0" borderId="9"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3" xfId="0" applyFont="1" applyBorder="1" applyAlignment="1">
      <alignment vertical="center"/>
    </xf>
    <xf numFmtId="0" fontId="20"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3" fillId="0" borderId="15" xfId="0" applyFont="1" applyFill="1" applyBorder="1" applyAlignment="1">
      <alignment horizontal="center" vertical="center"/>
    </xf>
    <xf numFmtId="38" fontId="4" fillId="0" borderId="15" xfId="1" applyFont="1" applyBorder="1">
      <alignment vertical="center"/>
    </xf>
    <xf numFmtId="0" fontId="4" fillId="0" borderId="11" xfId="0" applyFont="1" applyBorder="1">
      <alignment vertical="center"/>
    </xf>
    <xf numFmtId="0" fontId="4" fillId="0" borderId="51" xfId="0" applyFont="1" applyBorder="1" applyAlignment="1">
      <alignment vertical="center"/>
    </xf>
    <xf numFmtId="0" fontId="4" fillId="0" borderId="51" xfId="0" applyFont="1" applyBorder="1">
      <alignment vertical="center"/>
    </xf>
    <xf numFmtId="38" fontId="4" fillId="0" borderId="40" xfId="1" applyFont="1" applyBorder="1">
      <alignment vertical="center"/>
    </xf>
    <xf numFmtId="38" fontId="26" fillId="2" borderId="5" xfId="1" applyFont="1" applyFill="1" applyBorder="1" applyAlignment="1">
      <alignment vertical="center"/>
    </xf>
    <xf numFmtId="38" fontId="26" fillId="2" borderId="3" xfId="1" applyFont="1" applyFill="1" applyBorder="1" applyAlignment="1">
      <alignment vertical="center"/>
    </xf>
    <xf numFmtId="20" fontId="26" fillId="2" borderId="2" xfId="0" applyNumberFormat="1" applyFont="1" applyFill="1" applyBorder="1" applyAlignment="1">
      <alignment vertical="center"/>
    </xf>
    <xf numFmtId="20" fontId="26" fillId="2" borderId="3" xfId="0" applyNumberFormat="1" applyFont="1" applyFill="1" applyBorder="1">
      <alignment vertical="center"/>
    </xf>
    <xf numFmtId="20" fontId="26" fillId="2" borderId="2" xfId="0" applyNumberFormat="1" applyFont="1" applyFill="1" applyBorder="1">
      <alignment vertical="center"/>
    </xf>
    <xf numFmtId="38" fontId="26" fillId="4" borderId="3" xfId="1" applyFont="1" applyFill="1" applyBorder="1" applyAlignment="1">
      <alignment vertical="center"/>
    </xf>
    <xf numFmtId="38" fontId="26" fillId="2" borderId="2" xfId="1" applyFont="1" applyFill="1" applyBorder="1" applyAlignment="1">
      <alignment vertical="center"/>
    </xf>
    <xf numFmtId="38" fontId="26" fillId="4" borderId="33" xfId="1" applyFont="1" applyFill="1" applyBorder="1" applyAlignment="1">
      <alignment vertical="center"/>
    </xf>
    <xf numFmtId="0" fontId="28" fillId="0" borderId="0" xfId="0" applyFont="1">
      <alignment vertical="center"/>
    </xf>
    <xf numFmtId="0" fontId="10" fillId="0" borderId="0" xfId="0" applyFont="1" applyAlignment="1">
      <alignment vertical="center"/>
    </xf>
    <xf numFmtId="38" fontId="7" fillId="0" borderId="0" xfId="1" applyFont="1">
      <alignment vertical="center"/>
    </xf>
    <xf numFmtId="0" fontId="29" fillId="0" borderId="0" xfId="0" applyFont="1" applyAlignment="1">
      <alignment horizontal="left" vertical="center"/>
    </xf>
    <xf numFmtId="0" fontId="7" fillId="0" borderId="0" xfId="0" applyFont="1" applyAlignment="1">
      <alignment horizontal="left" vertical="center"/>
    </xf>
    <xf numFmtId="0" fontId="29" fillId="0" borderId="0" xfId="0" applyFont="1">
      <alignment vertical="center"/>
    </xf>
    <xf numFmtId="177" fontId="7" fillId="0" borderId="0" xfId="0" applyNumberFormat="1" applyFont="1" applyAlignment="1">
      <alignment horizontal="left" vertical="center"/>
    </xf>
    <xf numFmtId="0" fontId="10" fillId="0" borderId="6" xfId="0" applyFont="1" applyBorder="1" applyAlignment="1">
      <alignment vertical="center"/>
    </xf>
    <xf numFmtId="0" fontId="7" fillId="0" borderId="6" xfId="0" applyFont="1" applyBorder="1" applyAlignment="1">
      <alignment vertical="center"/>
    </xf>
    <xf numFmtId="0" fontId="7" fillId="0" borderId="0" xfId="0" applyFont="1" applyBorder="1">
      <alignment vertical="center"/>
    </xf>
    <xf numFmtId="0" fontId="7" fillId="0" borderId="6" xfId="0" applyFont="1" applyBorder="1" applyAlignment="1">
      <alignment horizontal="center" vertical="center"/>
    </xf>
    <xf numFmtId="178" fontId="7" fillId="0" borderId="0" xfId="0" applyNumberFormat="1" applyFont="1" applyAlignment="1">
      <alignment horizontal="right" vertical="center"/>
    </xf>
    <xf numFmtId="0" fontId="17" fillId="0" borderId="0" xfId="0" applyFont="1">
      <alignment vertical="center"/>
    </xf>
    <xf numFmtId="0" fontId="30" fillId="0" borderId="0" xfId="0" applyFont="1">
      <alignment vertical="center"/>
    </xf>
    <xf numFmtId="0" fontId="31" fillId="0" borderId="0" xfId="0" applyFont="1">
      <alignment vertical="center"/>
    </xf>
    <xf numFmtId="0" fontId="6" fillId="0" borderId="16" xfId="0" applyFont="1" applyBorder="1" applyAlignment="1">
      <alignment horizontal="right" vertical="center" wrapText="1"/>
    </xf>
    <xf numFmtId="38" fontId="6" fillId="0" borderId="16" xfId="0" applyNumberFormat="1" applyFont="1" applyBorder="1">
      <alignment vertical="center"/>
    </xf>
    <xf numFmtId="38" fontId="6" fillId="0" borderId="16" xfId="0" applyNumberFormat="1" applyFont="1" applyBorder="1" applyAlignment="1">
      <alignment horizontal="right" vertical="center" wrapText="1"/>
    </xf>
    <xf numFmtId="0" fontId="8" fillId="2" borderId="5" xfId="0" applyFont="1" applyFill="1" applyBorder="1" applyAlignment="1">
      <alignment vertical="center" wrapText="1"/>
    </xf>
    <xf numFmtId="38" fontId="8" fillId="2" borderId="5" xfId="1" applyFont="1" applyFill="1" applyBorder="1" applyAlignment="1">
      <alignment vertical="center" wrapText="1"/>
    </xf>
    <xf numFmtId="0" fontId="6" fillId="0" borderId="5" xfId="0" applyFont="1" applyFill="1" applyBorder="1" applyAlignment="1">
      <alignment vertical="center" wrapText="1"/>
    </xf>
    <xf numFmtId="0" fontId="9" fillId="0" borderId="8" xfId="0" applyFont="1" applyFill="1" applyBorder="1" applyAlignment="1">
      <alignment vertical="center" wrapText="1"/>
    </xf>
    <xf numFmtId="2" fontId="6" fillId="0" borderId="6" xfId="0" applyNumberFormat="1" applyFont="1" applyFill="1" applyBorder="1" applyAlignment="1">
      <alignment vertical="center" shrinkToFit="1"/>
    </xf>
    <xf numFmtId="38" fontId="8" fillId="2" borderId="5" xfId="1" applyFont="1" applyFill="1" applyBorder="1" applyAlignment="1">
      <alignment vertical="center" shrinkToFit="1"/>
    </xf>
    <xf numFmtId="0" fontId="8" fillId="2" borderId="21" xfId="0" applyFont="1" applyFill="1" applyBorder="1" applyAlignment="1">
      <alignment vertical="center" shrinkToFit="1"/>
    </xf>
    <xf numFmtId="38" fontId="6" fillId="0" borderId="0" xfId="0" applyNumberFormat="1" applyFont="1">
      <alignment vertical="center"/>
    </xf>
    <xf numFmtId="38" fontId="6" fillId="0" borderId="0" xfId="1" applyFont="1" applyAlignment="1">
      <alignment vertical="center"/>
    </xf>
    <xf numFmtId="38" fontId="6" fillId="0" borderId="0" xfId="1" applyFont="1">
      <alignment vertical="center"/>
    </xf>
    <xf numFmtId="38" fontId="6" fillId="0" borderId="14" xfId="1" applyFont="1" applyBorder="1" applyAlignment="1">
      <alignment vertical="center"/>
    </xf>
    <xf numFmtId="58" fontId="9" fillId="0" borderId="15" xfId="0" applyNumberFormat="1" applyFont="1" applyBorder="1" applyAlignment="1">
      <alignment horizontal="right" vertical="center"/>
    </xf>
    <xf numFmtId="0" fontId="9" fillId="0" borderId="13" xfId="0" applyFont="1" applyBorder="1" applyAlignment="1">
      <alignment horizontal="right" vertical="center"/>
    </xf>
    <xf numFmtId="38" fontId="6" fillId="0" borderId="5" xfId="1" applyFont="1" applyBorder="1" applyAlignment="1">
      <alignment vertical="center"/>
    </xf>
    <xf numFmtId="38" fontId="6" fillId="0" borderId="8" xfId="1" applyFont="1" applyBorder="1" applyAlignment="1">
      <alignment vertical="center"/>
    </xf>
    <xf numFmtId="177" fontId="6" fillId="0" borderId="5" xfId="0" applyNumberFormat="1" applyFont="1" applyBorder="1" applyAlignment="1">
      <alignment horizontal="left" vertical="center"/>
    </xf>
    <xf numFmtId="38" fontId="6" fillId="0" borderId="16" xfId="1" applyFont="1" applyBorder="1" applyAlignment="1">
      <alignment horizontal="right" vertical="center"/>
    </xf>
    <xf numFmtId="0" fontId="32" fillId="0" borderId="0" xfId="0" applyFont="1">
      <alignment vertical="center"/>
    </xf>
    <xf numFmtId="0" fontId="32" fillId="0" borderId="0" xfId="0" applyFont="1" applyAlignment="1">
      <alignment horizontal="center" vertical="center"/>
    </xf>
    <xf numFmtId="0" fontId="0" fillId="2" borderId="17" xfId="0" applyFill="1" applyBorder="1" applyAlignment="1">
      <alignment vertical="center"/>
    </xf>
    <xf numFmtId="178" fontId="0" fillId="2" borderId="17" xfId="0" applyNumberFormat="1" applyFill="1" applyBorder="1" applyAlignment="1">
      <alignment horizontal="left" vertical="center"/>
    </xf>
    <xf numFmtId="0" fontId="15" fillId="0" borderId="0" xfId="0" applyFont="1" applyBorder="1" applyAlignment="1">
      <alignment horizontal="center" vertical="center"/>
    </xf>
    <xf numFmtId="0" fontId="3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6" fillId="0" borderId="0" xfId="0" applyFont="1">
      <alignment vertical="center"/>
    </xf>
    <xf numFmtId="0" fontId="38"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19" fillId="5" borderId="1" xfId="0" applyFont="1" applyFill="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178" fontId="19" fillId="0" borderId="15" xfId="0" applyNumberFormat="1" applyFont="1" applyBorder="1" applyAlignment="1">
      <alignment horizontal="left" vertical="center"/>
    </xf>
    <xf numFmtId="178" fontId="19" fillId="0" borderId="9" xfId="0" applyNumberFormat="1" applyFont="1" applyBorder="1" applyAlignment="1">
      <alignment horizontal="left" vertical="center"/>
    </xf>
    <xf numFmtId="178" fontId="19" fillId="0" borderId="13" xfId="0" applyNumberFormat="1" applyFont="1" applyBorder="1" applyAlignment="1">
      <alignment horizontal="left" vertical="center"/>
    </xf>
    <xf numFmtId="178" fontId="19" fillId="0" borderId="5" xfId="0" applyNumberFormat="1" applyFont="1" applyBorder="1" applyAlignment="1">
      <alignment horizontal="left" vertical="center"/>
    </xf>
    <xf numFmtId="178" fontId="19" fillId="0" borderId="6" xfId="0" applyNumberFormat="1" applyFont="1" applyBorder="1" applyAlignment="1">
      <alignment horizontal="left" vertical="center"/>
    </xf>
    <xf numFmtId="178" fontId="19" fillId="0" borderId="8" xfId="0" applyNumberFormat="1" applyFont="1" applyBorder="1" applyAlignment="1">
      <alignment horizontal="left" vertical="center"/>
    </xf>
    <xf numFmtId="0" fontId="19" fillId="0" borderId="9" xfId="0" applyFont="1" applyBorder="1" applyAlignment="1">
      <alignment vertical="center"/>
    </xf>
    <xf numFmtId="0" fontId="19" fillId="0" borderId="0" xfId="0" applyFont="1" applyBorder="1" applyAlignment="1">
      <alignment vertical="center"/>
    </xf>
    <xf numFmtId="0" fontId="19" fillId="0" borderId="14"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19" fillId="5" borderId="1" xfId="0" applyFont="1" applyFill="1" applyBorder="1" applyAlignment="1">
      <alignment horizontal="left" vertical="center" wrapText="1"/>
    </xf>
    <xf numFmtId="0" fontId="19" fillId="0" borderId="15" xfId="0" applyFont="1" applyBorder="1" applyAlignment="1">
      <alignment horizontal="left" vertical="center"/>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18" fillId="0" borderId="0" xfId="0" applyFont="1" applyAlignment="1">
      <alignment horizontal="center" vertical="center"/>
    </xf>
    <xf numFmtId="0" fontId="20" fillId="0" borderId="19" xfId="0" applyFont="1" applyBorder="1" applyAlignment="1">
      <alignment vertical="center"/>
    </xf>
    <xf numFmtId="0" fontId="20" fillId="0" borderId="42" xfId="0" applyFont="1" applyBorder="1" applyAlignment="1">
      <alignment vertical="center"/>
    </xf>
    <xf numFmtId="0" fontId="20" fillId="0" borderId="20" xfId="0" applyFont="1" applyBorder="1" applyAlignment="1">
      <alignment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21" fillId="0" borderId="21" xfId="0" applyFont="1" applyBorder="1" applyAlignment="1">
      <alignment vertical="center"/>
    </xf>
    <xf numFmtId="0" fontId="21" fillId="0" borderId="46" xfId="0" applyFont="1" applyBorder="1" applyAlignment="1">
      <alignment vertical="center"/>
    </xf>
    <xf numFmtId="0" fontId="21" fillId="0" borderId="22" xfId="0" applyFont="1" applyBorder="1" applyAlignment="1">
      <alignment vertical="center"/>
    </xf>
    <xf numFmtId="0" fontId="19" fillId="5" borderId="15"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5" xfId="0" applyFont="1" applyFill="1" applyBorder="1" applyAlignment="1">
      <alignment horizontal="center" vertical="center"/>
    </xf>
    <xf numFmtId="38" fontId="4" fillId="0" borderId="15" xfId="1" applyFont="1" applyFill="1" applyBorder="1" applyAlignment="1">
      <alignment vertical="center"/>
    </xf>
    <xf numFmtId="38" fontId="4" fillId="0" borderId="9" xfId="1" applyFont="1" applyFill="1" applyBorder="1" applyAlignment="1">
      <alignment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3" borderId="1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center" vertical="center"/>
    </xf>
    <xf numFmtId="0" fontId="4" fillId="0" borderId="0" xfId="0" applyFont="1" applyFill="1" applyAlignment="1">
      <alignment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15" fillId="0" borderId="0" xfId="0" applyFont="1" applyBorder="1" applyAlignment="1">
      <alignment vertical="center"/>
    </xf>
    <xf numFmtId="38" fontId="6" fillId="0" borderId="1" xfId="1" applyFont="1" applyBorder="1" applyAlignment="1">
      <alignment vertical="center"/>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38" fontId="15" fillId="0" borderId="0" xfId="0" applyNumberFormat="1" applyFont="1" applyBorder="1" applyAlignment="1">
      <alignment vertical="center"/>
    </xf>
    <xf numFmtId="38" fontId="8" fillId="0" borderId="0" xfId="1" applyFont="1" applyBorder="1" applyAlignment="1">
      <alignment horizontal="right" vertical="center"/>
    </xf>
    <xf numFmtId="38" fontId="15" fillId="0" borderId="0" xfId="1" applyFont="1" applyBorder="1" applyAlignment="1">
      <alignment vertical="center"/>
    </xf>
    <xf numFmtId="3" fontId="15" fillId="0" borderId="0" xfId="0" applyNumberFormat="1" applyFont="1" applyBorder="1" applyAlignment="1">
      <alignment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38" fontId="6" fillId="0" borderId="15" xfId="1" applyFont="1" applyBorder="1" applyAlignment="1">
      <alignment vertical="center"/>
    </xf>
    <xf numFmtId="38" fontId="6" fillId="0" borderId="9" xfId="1" applyFont="1" applyBorder="1" applyAlignment="1">
      <alignment vertical="center"/>
    </xf>
    <xf numFmtId="38" fontId="6" fillId="0" borderId="13" xfId="1" applyFont="1" applyBorder="1" applyAlignment="1">
      <alignment vertical="center"/>
    </xf>
    <xf numFmtId="38" fontId="6" fillId="0" borderId="7" xfId="1" applyFont="1" applyBorder="1" applyAlignment="1">
      <alignment vertical="center"/>
    </xf>
    <xf numFmtId="38" fontId="6" fillId="0" borderId="0" xfId="1" applyFont="1" applyBorder="1" applyAlignment="1">
      <alignment vertical="center"/>
    </xf>
    <xf numFmtId="38" fontId="6" fillId="0" borderId="14" xfId="1" applyFont="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6" fillId="0" borderId="15" xfId="1" applyFont="1" applyFill="1" applyBorder="1" applyAlignment="1">
      <alignment vertical="center"/>
    </xf>
    <xf numFmtId="38" fontId="6" fillId="0" borderId="13" xfId="1" applyFont="1" applyFill="1" applyBorder="1" applyAlignment="1">
      <alignment vertical="center"/>
    </xf>
    <xf numFmtId="38" fontId="6" fillId="0" borderId="7" xfId="1" applyFont="1" applyFill="1" applyBorder="1" applyAlignment="1">
      <alignment vertical="center"/>
    </xf>
    <xf numFmtId="38" fontId="6" fillId="0" borderId="14" xfId="1" applyFont="1" applyFill="1" applyBorder="1" applyAlignment="1">
      <alignment vertical="center"/>
    </xf>
    <xf numFmtId="38" fontId="6" fillId="0" borderId="5" xfId="1" applyFont="1" applyFill="1" applyBorder="1" applyAlignment="1">
      <alignment vertical="center"/>
    </xf>
    <xf numFmtId="38" fontId="6" fillId="0" borderId="8" xfId="1" applyFont="1" applyFill="1" applyBorder="1" applyAlignment="1">
      <alignment vertical="center"/>
    </xf>
    <xf numFmtId="38" fontId="6" fillId="0" borderId="1" xfId="1"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38" fontId="6" fillId="0" borderId="3" xfId="1" applyFont="1" applyBorder="1" applyAlignment="1">
      <alignment vertical="center"/>
    </xf>
    <xf numFmtId="38" fontId="6" fillId="0" borderId="4" xfId="1" applyFont="1" applyBorder="1" applyAlignment="1">
      <alignment vertical="center"/>
    </xf>
    <xf numFmtId="38" fontId="8" fillId="2" borderId="3" xfId="1" applyFont="1" applyFill="1" applyBorder="1" applyAlignment="1">
      <alignment vertical="center"/>
    </xf>
    <xf numFmtId="38" fontId="8" fillId="2" borderId="4" xfId="1"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8" fontId="9" fillId="0" borderId="19" xfId="1" applyFont="1" applyBorder="1" applyAlignment="1">
      <alignment horizontal="center" vertical="center" wrapText="1"/>
    </xf>
    <xf numFmtId="38" fontId="9" fillId="0" borderId="20" xfId="1" applyFont="1" applyBorder="1" applyAlignment="1">
      <alignment horizontal="center" vertical="center" wrapText="1"/>
    </xf>
    <xf numFmtId="0" fontId="9"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20" xfId="0" applyFont="1" applyBorder="1" applyAlignment="1">
      <alignment horizontal="center" vertical="center" shrinkToFit="1"/>
    </xf>
    <xf numFmtId="0" fontId="6" fillId="0" borderId="11" xfId="0" applyFont="1" applyBorder="1" applyAlignment="1">
      <alignment vertical="top"/>
    </xf>
    <xf numFmtId="0" fontId="6" fillId="0" borderId="12" xfId="0" applyFont="1" applyBorder="1" applyAlignment="1">
      <alignment vertical="top"/>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xf>
    <xf numFmtId="38" fontId="6" fillId="0" borderId="7" xfId="0" applyNumberFormat="1" applyFont="1" applyBorder="1" applyAlignment="1">
      <alignment vertical="center" wrapText="1"/>
    </xf>
    <xf numFmtId="178" fontId="6" fillId="0" borderId="7" xfId="0" applyNumberFormat="1" applyFont="1" applyBorder="1" applyAlignment="1">
      <alignment horizontal="center" vertical="center" wrapText="1"/>
    </xf>
    <xf numFmtId="178" fontId="6" fillId="0" borderId="14" xfId="0" applyNumberFormat="1" applyFont="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left"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8" fillId="2" borderId="1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0" borderId="33" xfId="0" applyFont="1" applyBorder="1" applyAlignment="1">
      <alignment vertical="center" wrapText="1"/>
    </xf>
    <xf numFmtId="0" fontId="6" fillId="0" borderId="4" xfId="0" applyFont="1" applyBorder="1" applyAlignment="1">
      <alignment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21" xfId="0" applyFont="1" applyFill="1" applyBorder="1" applyAlignment="1">
      <alignment horizontal="left" vertical="center" indent="1" shrinkToFit="1"/>
    </xf>
    <xf numFmtId="0" fontId="8" fillId="2" borderId="46" xfId="0" applyFont="1" applyFill="1" applyBorder="1" applyAlignment="1">
      <alignment horizontal="left" vertical="center" indent="1" shrinkToFit="1"/>
    </xf>
    <xf numFmtId="0" fontId="8" fillId="2" borderId="22" xfId="0" applyFont="1" applyFill="1" applyBorder="1" applyAlignment="1">
      <alignment horizontal="left" vertical="center" indent="1" shrinkToFit="1"/>
    </xf>
    <xf numFmtId="0" fontId="8" fillId="2" borderId="19" xfId="0" applyFont="1" applyFill="1" applyBorder="1" applyAlignment="1">
      <alignment horizontal="left" vertical="center" indent="1" shrinkToFit="1"/>
    </xf>
    <xf numFmtId="0" fontId="8" fillId="2" borderId="42" xfId="0" applyFont="1" applyFill="1" applyBorder="1" applyAlignment="1">
      <alignment horizontal="left" vertical="center" indent="1" shrinkToFit="1"/>
    </xf>
    <xf numFmtId="0" fontId="8" fillId="2" borderId="20" xfId="0" applyFont="1" applyFill="1" applyBorder="1" applyAlignment="1">
      <alignment horizontal="left" vertical="center" indent="1" shrinkToFit="1"/>
    </xf>
    <xf numFmtId="58" fontId="7" fillId="0" borderId="0" xfId="0" applyNumberFormat="1" applyFont="1" applyAlignment="1">
      <alignment horizontal="left" vertical="center" indent="3"/>
    </xf>
    <xf numFmtId="178" fontId="7" fillId="0" borderId="0" xfId="0" applyNumberFormat="1" applyFont="1" applyAlignment="1">
      <alignment horizontal="right" vertical="center"/>
    </xf>
    <xf numFmtId="0" fontId="6" fillId="0" borderId="1" xfId="0" applyFont="1" applyBorder="1" applyAlignment="1">
      <alignment vertical="center" wrapText="1"/>
    </xf>
    <xf numFmtId="38" fontId="6" fillId="0" borderId="1" xfId="1" applyFont="1" applyBorder="1" applyAlignment="1">
      <alignment horizontal="right" vertical="center"/>
    </xf>
    <xf numFmtId="38" fontId="6" fillId="0" borderId="3" xfId="1" applyFont="1" applyBorder="1" applyAlignment="1">
      <alignment vertical="center" wrapText="1"/>
    </xf>
    <xf numFmtId="38" fontId="6" fillId="0" borderId="4" xfId="1" applyFont="1" applyBorder="1" applyAlignment="1">
      <alignment vertical="center" wrapText="1"/>
    </xf>
    <xf numFmtId="0" fontId="9" fillId="0" borderId="15" xfId="0" applyFont="1" applyBorder="1" applyAlignment="1">
      <alignment horizontal="right" vertical="center" wrapText="1"/>
    </xf>
    <xf numFmtId="0" fontId="9" fillId="0" borderId="13" xfId="0" applyFont="1" applyBorder="1" applyAlignment="1">
      <alignment horizontal="right" vertical="center" wrapText="1"/>
    </xf>
    <xf numFmtId="38" fontId="6" fillId="0" borderId="7" xfId="1" applyFont="1" applyBorder="1" applyAlignment="1">
      <alignment horizontal="right" vertical="center" wrapText="1"/>
    </xf>
    <xf numFmtId="38" fontId="6" fillId="0" borderId="14" xfId="1" applyFont="1" applyBorder="1" applyAlignment="1">
      <alignment horizontal="right" vertical="center" wrapText="1"/>
    </xf>
    <xf numFmtId="0" fontId="6" fillId="0" borderId="1" xfId="0" applyFont="1" applyBorder="1" applyAlignment="1">
      <alignment vertical="center"/>
    </xf>
    <xf numFmtId="58" fontId="7" fillId="0" borderId="6"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6" xfId="0" applyFont="1" applyBorder="1" applyAlignment="1">
      <alignment horizontal="left" vertical="center" indent="1" shrinkToFit="1"/>
    </xf>
    <xf numFmtId="0" fontId="7" fillId="0" borderId="0" xfId="0" applyFont="1" applyBorder="1" applyAlignment="1">
      <alignment horizontal="left" vertical="center" indent="1" shrinkToFit="1"/>
    </xf>
    <xf numFmtId="178" fontId="6" fillId="0" borderId="0" xfId="0" applyNumberFormat="1" applyFont="1" applyAlignment="1">
      <alignment horizontal="left" vertical="center" indent="1"/>
    </xf>
    <xf numFmtId="38" fontId="6" fillId="0" borderId="0" xfId="0" applyNumberFormat="1" applyFont="1" applyAlignment="1">
      <alignment vertical="center"/>
    </xf>
    <xf numFmtId="0" fontId="6" fillId="0" borderId="0" xfId="0" applyFont="1" applyAlignment="1">
      <alignment horizontal="right" vertical="center" shrinkToFit="1"/>
    </xf>
    <xf numFmtId="178" fontId="6" fillId="0" borderId="0" xfId="0" applyNumberFormat="1"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514350</xdr:colOff>
      <xdr:row>8</xdr:row>
      <xdr:rowOff>228600</xdr:rowOff>
    </xdr:from>
    <xdr:to>
      <xdr:col>3</xdr:col>
      <xdr:colOff>766350</xdr:colOff>
      <xdr:row>10</xdr:row>
      <xdr:rowOff>4350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514600" y="216217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22</xdr:row>
      <xdr:rowOff>238125</xdr:rowOff>
    </xdr:from>
    <xdr:to>
      <xdr:col>4</xdr:col>
      <xdr:colOff>499650</xdr:colOff>
      <xdr:row>24</xdr:row>
      <xdr:rowOff>4350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057525" y="557212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182880</xdr:colOff>
      <xdr:row>9</xdr:row>
      <xdr:rowOff>38100</xdr:rowOff>
    </xdr:from>
    <xdr:to>
      <xdr:col>8</xdr:col>
      <xdr:colOff>434880</xdr:colOff>
      <xdr:row>26</xdr:row>
      <xdr:rowOff>233775</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5955030" y="2209800"/>
          <a:ext cx="252000" cy="432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30</xdr:row>
      <xdr:rowOff>9524</xdr:rowOff>
    </xdr:from>
    <xdr:to>
      <xdr:col>5</xdr:col>
      <xdr:colOff>679649</xdr:colOff>
      <xdr:row>31</xdr:row>
      <xdr:rowOff>23399</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028949" y="7324724"/>
          <a:ext cx="43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428625</xdr:colOff>
      <xdr:row>33</xdr:row>
      <xdr:rowOff>47624</xdr:rowOff>
    </xdr:from>
    <xdr:to>
      <xdr:col>4</xdr:col>
      <xdr:colOff>415200</xdr:colOff>
      <xdr:row>33</xdr:row>
      <xdr:rowOff>299624</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790700" y="8181974"/>
          <a:ext cx="720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G34"/>
  <sheetViews>
    <sheetView tabSelected="1" topLeftCell="A5" zoomScaleNormal="100" workbookViewId="0">
      <selection activeCell="H11" sqref="H11"/>
    </sheetView>
  </sheetViews>
  <sheetFormatPr baseColWidth="10" defaultColWidth="9" defaultRowHeight="20"/>
  <cols>
    <col min="1" max="1" width="4.1640625" style="201" customWidth="1"/>
    <col min="2" max="2" width="3.33203125" style="202" bestFit="1" customWidth="1"/>
    <col min="3" max="16384" width="9" style="201"/>
  </cols>
  <sheetData>
    <row r="1" spans="2:3" ht="27">
      <c r="B1" s="206" t="s">
        <v>317</v>
      </c>
    </row>
    <row r="2" spans="2:3" s="211" customFormat="1" ht="18">
      <c r="B2" s="212"/>
    </row>
    <row r="3" spans="2:3">
      <c r="B3" s="202" t="s">
        <v>308</v>
      </c>
      <c r="C3" s="201" t="s">
        <v>314</v>
      </c>
    </row>
    <row r="4" spans="2:3">
      <c r="B4" s="202" t="s">
        <v>309</v>
      </c>
      <c r="C4" s="201" t="s">
        <v>315</v>
      </c>
    </row>
    <row r="5" spans="2:3">
      <c r="B5" s="202" t="s">
        <v>310</v>
      </c>
      <c r="C5" s="201" t="s">
        <v>316</v>
      </c>
    </row>
    <row r="6" spans="2:3">
      <c r="B6" s="202" t="s">
        <v>311</v>
      </c>
      <c r="C6" s="201" t="s">
        <v>313</v>
      </c>
    </row>
    <row r="7" spans="2:3">
      <c r="B7" s="202" t="s">
        <v>318</v>
      </c>
      <c r="C7" s="201" t="s">
        <v>319</v>
      </c>
    </row>
    <row r="8" spans="2:3">
      <c r="B8" s="202" t="s">
        <v>294</v>
      </c>
      <c r="C8" s="201" t="s">
        <v>320</v>
      </c>
    </row>
    <row r="9" spans="2:3">
      <c r="C9" s="201" t="s">
        <v>342</v>
      </c>
    </row>
    <row r="10" spans="2:3">
      <c r="B10" s="202" t="s">
        <v>321</v>
      </c>
      <c r="C10" s="201" t="s">
        <v>330</v>
      </c>
    </row>
    <row r="11" spans="2:3">
      <c r="C11" s="201" t="s">
        <v>322</v>
      </c>
    </row>
    <row r="12" spans="2:3">
      <c r="C12" s="201" t="s">
        <v>323</v>
      </c>
    </row>
    <row r="13" spans="2:3">
      <c r="C13" s="201" t="s">
        <v>324</v>
      </c>
    </row>
    <row r="14" spans="2:3">
      <c r="C14" s="201" t="s">
        <v>325</v>
      </c>
    </row>
    <row r="15" spans="2:3">
      <c r="C15" s="201" t="s">
        <v>326</v>
      </c>
    </row>
    <row r="16" spans="2:3">
      <c r="C16" s="201" t="s">
        <v>328</v>
      </c>
    </row>
    <row r="17" spans="2:3">
      <c r="C17" s="201" t="s">
        <v>327</v>
      </c>
    </row>
    <row r="18" spans="2:3">
      <c r="C18" s="201" t="s">
        <v>329</v>
      </c>
    </row>
    <row r="19" spans="2:3">
      <c r="C19" s="201" t="s">
        <v>343</v>
      </c>
    </row>
    <row r="20" spans="2:3">
      <c r="C20" s="201" t="s">
        <v>344</v>
      </c>
    </row>
    <row r="21" spans="2:3">
      <c r="C21" s="201" t="s">
        <v>345</v>
      </c>
    </row>
    <row r="22" spans="2:3">
      <c r="C22" s="210" t="s">
        <v>346</v>
      </c>
    </row>
    <row r="23" spans="2:3">
      <c r="B23" s="202" t="s">
        <v>294</v>
      </c>
      <c r="C23" s="201" t="s">
        <v>347</v>
      </c>
    </row>
    <row r="24" spans="2:3">
      <c r="C24" s="201" t="s">
        <v>348</v>
      </c>
    </row>
    <row r="25" spans="2:3">
      <c r="B25" s="202" t="s">
        <v>331</v>
      </c>
      <c r="C25" s="201" t="s">
        <v>333</v>
      </c>
    </row>
    <row r="26" spans="2:3">
      <c r="C26" s="201" t="s">
        <v>332</v>
      </c>
    </row>
    <row r="27" spans="2:3">
      <c r="B27" s="201"/>
      <c r="C27" s="201" t="s">
        <v>350</v>
      </c>
    </row>
    <row r="28" spans="2:3">
      <c r="C28" s="201" t="s">
        <v>334</v>
      </c>
    </row>
    <row r="29" spans="2:3">
      <c r="C29" s="201" t="s">
        <v>335</v>
      </c>
    </row>
    <row r="30" spans="2:3">
      <c r="C30" s="201" t="s">
        <v>349</v>
      </c>
    </row>
    <row r="31" spans="2:3">
      <c r="B31" s="201"/>
    </row>
    <row r="32" spans="2:3" ht="24">
      <c r="B32" s="207" t="s">
        <v>336</v>
      </c>
      <c r="C32" s="209" t="s">
        <v>341</v>
      </c>
    </row>
    <row r="33" spans="3:7">
      <c r="C33" s="208" t="s">
        <v>337</v>
      </c>
      <c r="G33" s="208" t="s">
        <v>339</v>
      </c>
    </row>
    <row r="34" spans="3:7">
      <c r="C34" s="208" t="s">
        <v>338</v>
      </c>
      <c r="G34" s="208" t="s">
        <v>340</v>
      </c>
    </row>
  </sheetData>
  <phoneticPr fontId="2"/>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topLeftCell="A16" zoomScaleNormal="100" workbookViewId="0">
      <selection activeCell="D21" sqref="D21:E21"/>
    </sheetView>
  </sheetViews>
  <sheetFormatPr baseColWidth="10" defaultColWidth="8.83203125" defaultRowHeight="18"/>
  <cols>
    <col min="2" max="2" width="9" customWidth="1"/>
  </cols>
  <sheetData>
    <row r="1" spans="1:9">
      <c r="A1" s="11" t="s">
        <v>117</v>
      </c>
    </row>
    <row r="2" spans="1:9">
      <c r="A2" s="6"/>
    </row>
    <row r="3" spans="1:9">
      <c r="A3" s="390" t="s">
        <v>118</v>
      </c>
      <c r="B3" s="390"/>
      <c r="C3" s="390"/>
      <c r="D3" s="390"/>
      <c r="E3" s="390"/>
      <c r="F3" s="390"/>
      <c r="G3" s="390"/>
      <c r="H3" s="390"/>
      <c r="I3" s="390"/>
    </row>
    <row r="4" spans="1:9">
      <c r="A4" s="6"/>
    </row>
    <row r="5" spans="1:9">
      <c r="H5" s="445" t="s">
        <v>119</v>
      </c>
      <c r="I5" s="445"/>
    </row>
    <row r="6" spans="1:9">
      <c r="H6" s="445" t="s">
        <v>307</v>
      </c>
      <c r="I6" s="445"/>
    </row>
    <row r="7" spans="1:9">
      <c r="A7" s="48" t="str">
        <f>IF(入力ｼｰﾄ!C4="","",入力ｼｰﾄ!C4)</f>
        <v/>
      </c>
    </row>
    <row r="8" spans="1:9">
      <c r="A8" s="390">
        <f>入力ｼｰﾄ!C6</f>
        <v>0</v>
      </c>
      <c r="B8" s="390"/>
      <c r="C8" s="390"/>
      <c r="D8" s="11" t="s">
        <v>120</v>
      </c>
    </row>
    <row r="9" spans="1:9">
      <c r="A9" s="6"/>
    </row>
    <row r="10" spans="1:9">
      <c r="A10" s="6"/>
    </row>
    <row r="11" spans="1:9">
      <c r="I11" s="7" t="s">
        <v>142</v>
      </c>
    </row>
    <row r="12" spans="1:9">
      <c r="A12" s="6"/>
    </row>
    <row r="13" spans="1:9">
      <c r="A13" s="6"/>
    </row>
    <row r="14" spans="1:9">
      <c r="A14" s="6"/>
    </row>
    <row r="15" spans="1:9">
      <c r="A15" s="443" t="str">
        <f>IF(入力ｼｰﾄ!C19="","令和　年　月　日",入力ｼｰﾄ!C19)</f>
        <v>令和　年　月　日</v>
      </c>
      <c r="B15" s="443"/>
      <c r="C15" s="11" t="s">
        <v>121</v>
      </c>
    </row>
    <row r="16" spans="1:9">
      <c r="A16" s="11" t="s">
        <v>122</v>
      </c>
    </row>
    <row r="17" spans="1:9">
      <c r="A17" s="11" t="s">
        <v>123</v>
      </c>
    </row>
    <row r="18" spans="1:9">
      <c r="A18" s="11"/>
    </row>
    <row r="19" spans="1:9">
      <c r="A19" s="390" t="s">
        <v>24</v>
      </c>
      <c r="B19" s="390"/>
      <c r="C19" s="390"/>
      <c r="D19" s="390"/>
      <c r="E19" s="390"/>
      <c r="F19" s="390"/>
      <c r="G19" s="390"/>
      <c r="H19" s="390"/>
      <c r="I19" s="390"/>
    </row>
    <row r="20" spans="1:9">
      <c r="A20" s="6"/>
    </row>
    <row r="21" spans="1:9">
      <c r="A21" s="11" t="s">
        <v>124</v>
      </c>
      <c r="D21" s="444">
        <f>'事業実績(様式2)'!H40</f>
        <v>0</v>
      </c>
      <c r="E21" s="389"/>
      <c r="F21" s="10" t="s">
        <v>16</v>
      </c>
    </row>
    <row r="22" spans="1:9">
      <c r="A22" s="6"/>
    </row>
    <row r="23" spans="1:9">
      <c r="A23" s="11" t="s">
        <v>125</v>
      </c>
      <c r="E23" s="191">
        <f>'事業実績(様式2)'!L40</f>
        <v>0</v>
      </c>
      <c r="F23" s="10" t="s">
        <v>126</v>
      </c>
    </row>
    <row r="24" spans="1:9">
      <c r="A24" s="6"/>
    </row>
    <row r="25" spans="1:9">
      <c r="A25" s="11" t="s">
        <v>127</v>
      </c>
    </row>
    <row r="26" spans="1:9">
      <c r="A26" s="11" t="s">
        <v>128</v>
      </c>
    </row>
    <row r="27" spans="1:9">
      <c r="A27" s="11" t="s">
        <v>129</v>
      </c>
    </row>
    <row r="28" spans="1:9">
      <c r="A28" s="11" t="s">
        <v>130</v>
      </c>
    </row>
    <row r="29" spans="1:9">
      <c r="A29" s="11" t="s">
        <v>131</v>
      </c>
    </row>
    <row r="30" spans="1:9">
      <c r="A30" s="11" t="s">
        <v>132</v>
      </c>
    </row>
    <row r="31" spans="1:9">
      <c r="A31" s="11" t="s">
        <v>133</v>
      </c>
    </row>
    <row r="32" spans="1:9">
      <c r="A32" s="11" t="s">
        <v>136</v>
      </c>
    </row>
    <row r="33" spans="1:1">
      <c r="A33" s="11" t="s">
        <v>137</v>
      </c>
    </row>
    <row r="34" spans="1:1">
      <c r="A34" s="11" t="s">
        <v>138</v>
      </c>
    </row>
    <row r="35" spans="1:1">
      <c r="A35" s="11" t="s">
        <v>139</v>
      </c>
    </row>
    <row r="36" spans="1:1">
      <c r="A36" s="11" t="s">
        <v>140</v>
      </c>
    </row>
  </sheetData>
  <mergeCells count="7">
    <mergeCell ref="A15:B15"/>
    <mergeCell ref="A3:I3"/>
    <mergeCell ref="A19:I19"/>
    <mergeCell ref="D21:E21"/>
    <mergeCell ref="H5:I5"/>
    <mergeCell ref="H6:I6"/>
    <mergeCell ref="A8:C8"/>
  </mergeCells>
  <phoneticPr fontId="2"/>
  <printOptions horizontalCentered="1"/>
  <pageMargins left="0.59055118110236227" right="0.39370078740157483" top="0.78740157480314965"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workbookViewId="0">
      <selection activeCell="F19" sqref="F19"/>
    </sheetView>
  </sheetViews>
  <sheetFormatPr baseColWidth="10" defaultColWidth="8.83203125" defaultRowHeight="18"/>
  <cols>
    <col min="3" max="3" width="9.6640625" customWidth="1"/>
  </cols>
  <sheetData>
    <row r="1" spans="1:8">
      <c r="A1" s="11" t="s">
        <v>141</v>
      </c>
    </row>
    <row r="2" spans="1:8">
      <c r="A2" s="6"/>
    </row>
    <row r="3" spans="1:8">
      <c r="G3" s="448" t="s">
        <v>153</v>
      </c>
      <c r="H3" s="448"/>
    </row>
    <row r="4" spans="1:8">
      <c r="G4" s="448" t="s">
        <v>307</v>
      </c>
      <c r="H4" s="448"/>
    </row>
    <row r="5" spans="1:8">
      <c r="A5" s="48" t="str">
        <f>IF(入力ｼｰﾄ!C4="","",入力ｼｰﾄ!C4)</f>
        <v/>
      </c>
    </row>
    <row r="6" spans="1:8">
      <c r="A6" s="390">
        <f>入力ｼｰﾄ!C6</f>
        <v>0</v>
      </c>
      <c r="B6" s="390"/>
      <c r="C6" s="11" t="s">
        <v>120</v>
      </c>
    </row>
    <row r="7" spans="1:8">
      <c r="A7" s="9"/>
    </row>
    <row r="8" spans="1:8">
      <c r="H8" s="7" t="s">
        <v>152</v>
      </c>
    </row>
    <row r="9" spans="1:8">
      <c r="A9" s="9"/>
    </row>
    <row r="10" spans="1:8">
      <c r="A10" s="6"/>
    </row>
    <row r="11" spans="1:8">
      <c r="A11" s="6"/>
    </row>
    <row r="12" spans="1:8">
      <c r="A12" s="390" t="s">
        <v>143</v>
      </c>
      <c r="B12" s="390"/>
      <c r="C12" s="390"/>
      <c r="D12" s="390"/>
      <c r="E12" s="390"/>
      <c r="F12" s="390"/>
      <c r="G12" s="390"/>
      <c r="H12" s="390"/>
    </row>
    <row r="13" spans="1:8">
      <c r="A13" s="6"/>
    </row>
    <row r="14" spans="1:8">
      <c r="A14" s="6"/>
    </row>
    <row r="15" spans="1:8">
      <c r="A15" s="446" t="str">
        <f>IF(入力ｼｰﾄ!C19="","令和　年　月　日",)</f>
        <v>令和　年　月　日</v>
      </c>
      <c r="B15" s="446"/>
      <c r="C15" s="11" t="s">
        <v>250</v>
      </c>
    </row>
    <row r="16" spans="1:8">
      <c r="A16" s="11" t="s">
        <v>144</v>
      </c>
      <c r="D16" s="447"/>
      <c r="E16" s="447"/>
      <c r="F16" s="10" t="s">
        <v>146</v>
      </c>
      <c r="G16" s="39"/>
      <c r="H16" s="10" t="s">
        <v>147</v>
      </c>
    </row>
    <row r="17" spans="1:8">
      <c r="A17" s="10" t="s">
        <v>145</v>
      </c>
      <c r="D17" s="192">
        <f>'交付決定通知(様式4)'!E23</f>
        <v>0</v>
      </c>
      <c r="E17" s="10" t="s">
        <v>148</v>
      </c>
      <c r="G17" s="193">
        <f>'交付決定通知(様式4)'!E23</f>
        <v>0</v>
      </c>
      <c r="H17" s="10" t="s">
        <v>149</v>
      </c>
    </row>
    <row r="18" spans="1:8">
      <c r="A18" s="10" t="s">
        <v>151</v>
      </c>
    </row>
    <row r="19" spans="1:8">
      <c r="A19" s="10" t="s">
        <v>150</v>
      </c>
    </row>
  </sheetData>
  <mergeCells count="6">
    <mergeCell ref="A6:B6"/>
    <mergeCell ref="A15:B15"/>
    <mergeCell ref="D16:E16"/>
    <mergeCell ref="A12:H12"/>
    <mergeCell ref="G3:H3"/>
    <mergeCell ref="G4:H4"/>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D20"/>
  <sheetViews>
    <sheetView zoomScaleNormal="100" workbookViewId="0">
      <selection activeCell="C19" sqref="C19"/>
    </sheetView>
  </sheetViews>
  <sheetFormatPr baseColWidth="10" defaultColWidth="9" defaultRowHeight="18"/>
  <cols>
    <col min="1" max="1" width="4" style="142" customWidth="1"/>
    <col min="2" max="2" width="12.1640625" style="142" bestFit="1" customWidth="1"/>
    <col min="3" max="3" width="40.1640625" style="142" bestFit="1" customWidth="1"/>
    <col min="4" max="16384" width="9" style="142"/>
  </cols>
  <sheetData>
    <row r="1" spans="1:4" ht="19" thickBot="1">
      <c r="A1" s="142" t="s">
        <v>113</v>
      </c>
    </row>
    <row r="2" spans="1:4" ht="19" thickBot="1">
      <c r="B2" s="142" t="s">
        <v>109</v>
      </c>
      <c r="C2" s="203"/>
    </row>
    <row r="3" spans="1:4" ht="19" thickBot="1">
      <c r="B3" s="142" t="s">
        <v>114</v>
      </c>
      <c r="C3" s="203"/>
      <c r="D3" s="144" t="s">
        <v>280</v>
      </c>
    </row>
    <row r="4" spans="1:4" ht="19" thickBot="1">
      <c r="B4" s="142" t="s">
        <v>182</v>
      </c>
      <c r="C4" s="203"/>
      <c r="D4" s="144" t="s">
        <v>280</v>
      </c>
    </row>
    <row r="5" spans="1:4" ht="19" thickBot="1">
      <c r="B5" s="142" t="s">
        <v>185</v>
      </c>
      <c r="C5" s="203"/>
    </row>
    <row r="6" spans="1:4" ht="19" thickBot="1">
      <c r="B6" s="142" t="s">
        <v>183</v>
      </c>
      <c r="C6" s="203"/>
    </row>
    <row r="7" spans="1:4" ht="19" thickBot="1">
      <c r="B7" s="142" t="s">
        <v>111</v>
      </c>
      <c r="C7" s="204"/>
    </row>
    <row r="8" spans="1:4" ht="19" thickBot="1">
      <c r="B8" s="142" t="s">
        <v>186</v>
      </c>
      <c r="C8" s="204"/>
    </row>
    <row r="10" spans="1:4" ht="19" thickBot="1">
      <c r="A10" s="142" t="s">
        <v>112</v>
      </c>
    </row>
    <row r="11" spans="1:4" ht="19" thickBot="1">
      <c r="B11" s="142" t="s">
        <v>279</v>
      </c>
      <c r="C11" s="203"/>
      <c r="D11" s="143" t="s">
        <v>281</v>
      </c>
    </row>
    <row r="12" spans="1:4" ht="19" thickBot="1">
      <c r="B12" s="142" t="s">
        <v>109</v>
      </c>
      <c r="C12" s="203"/>
    </row>
    <row r="13" spans="1:4" ht="19" thickBot="1">
      <c r="B13" s="142" t="s">
        <v>114</v>
      </c>
      <c r="C13" s="203"/>
    </row>
    <row r="14" spans="1:4" ht="19" thickBot="1">
      <c r="B14" s="142" t="s">
        <v>110</v>
      </c>
      <c r="C14" s="203"/>
    </row>
    <row r="15" spans="1:4" ht="19" thickBot="1">
      <c r="B15" s="142" t="s">
        <v>111</v>
      </c>
      <c r="C15" s="204"/>
    </row>
    <row r="16" spans="1:4" ht="19" thickBot="1">
      <c r="B16" s="142" t="s">
        <v>286</v>
      </c>
      <c r="C16" s="204"/>
    </row>
    <row r="18" spans="2:4" ht="19" thickBot="1"/>
    <row r="19" spans="2:4" ht="19" thickBot="1">
      <c r="B19" s="142" t="s">
        <v>115</v>
      </c>
      <c r="C19" s="204"/>
      <c r="D19" s="143" t="s">
        <v>282</v>
      </c>
    </row>
    <row r="20" spans="2:4" ht="19" thickBot="1">
      <c r="B20" s="142" t="s">
        <v>116</v>
      </c>
      <c r="C20" s="204"/>
      <c r="D20" s="144" t="s">
        <v>283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J38"/>
  <sheetViews>
    <sheetView topLeftCell="A5" zoomScaleNormal="100" workbookViewId="0">
      <selection activeCell="C19" sqref="C19:H19"/>
    </sheetView>
  </sheetViews>
  <sheetFormatPr baseColWidth="10" defaultColWidth="9" defaultRowHeight="17"/>
  <cols>
    <col min="1" max="1" width="10.6640625" style="134" customWidth="1"/>
    <col min="2" max="2" width="6.6640625" style="134" customWidth="1"/>
    <col min="3" max="3" width="9" style="134"/>
    <col min="4" max="5" width="10.6640625" style="134" customWidth="1"/>
    <col min="6" max="6" width="9" style="134"/>
    <col min="7" max="7" width="11.6640625" style="134" customWidth="1"/>
    <col min="8" max="8" width="7.6640625" style="134" customWidth="1"/>
    <col min="9" max="16384" width="9" style="134"/>
  </cols>
  <sheetData>
    <row r="1" spans="1:8" ht="19" customHeight="1">
      <c r="A1" s="245" t="s">
        <v>251</v>
      </c>
      <c r="B1" s="245"/>
      <c r="C1" s="245"/>
      <c r="D1" s="245"/>
      <c r="E1" s="245"/>
      <c r="F1" s="245"/>
      <c r="G1" s="245"/>
      <c r="H1" s="245"/>
    </row>
    <row r="2" spans="1:8" ht="19" customHeight="1"/>
    <row r="3" spans="1:8" ht="18" customHeight="1">
      <c r="A3" s="135" t="s">
        <v>114</v>
      </c>
      <c r="B3" s="246">
        <f>入力ｼｰﾄ!C13</f>
        <v>0</v>
      </c>
      <c r="C3" s="247"/>
      <c r="D3" s="248"/>
      <c r="E3" s="249" t="s">
        <v>252</v>
      </c>
      <c r="F3" s="219">
        <f>入力ｼｰﾄ!C15</f>
        <v>0</v>
      </c>
      <c r="G3" s="220"/>
      <c r="H3" s="221"/>
    </row>
    <row r="4" spans="1:8" ht="23" customHeight="1">
      <c r="A4" s="136" t="s">
        <v>253</v>
      </c>
      <c r="B4" s="251">
        <f>入力ｼｰﾄ!C14</f>
        <v>0</v>
      </c>
      <c r="C4" s="252"/>
      <c r="D4" s="253"/>
      <c r="E4" s="250"/>
      <c r="F4" s="222"/>
      <c r="G4" s="223"/>
      <c r="H4" s="224"/>
    </row>
    <row r="5" spans="1:8" ht="19" customHeight="1">
      <c r="A5" s="254" t="s">
        <v>254</v>
      </c>
      <c r="B5" s="140" t="s">
        <v>284</v>
      </c>
      <c r="C5" s="225">
        <f>入力ｼｰﾄ!C11</f>
        <v>0</v>
      </c>
      <c r="D5" s="225"/>
      <c r="E5" s="145"/>
      <c r="F5" s="145"/>
      <c r="G5" s="145"/>
      <c r="H5" s="138"/>
    </row>
    <row r="6" spans="1:8" ht="19" customHeight="1">
      <c r="A6" s="255"/>
      <c r="B6" s="147"/>
      <c r="C6" s="226">
        <f>入力ｼｰﾄ!C12</f>
        <v>0</v>
      </c>
      <c r="D6" s="226"/>
      <c r="E6" s="226"/>
      <c r="F6" s="226"/>
      <c r="G6" s="226"/>
      <c r="H6" s="227"/>
    </row>
    <row r="7" spans="1:8" ht="19" customHeight="1">
      <c r="A7" s="256"/>
      <c r="B7" s="141" t="s">
        <v>285</v>
      </c>
      <c r="C7" s="146">
        <f>入力ｼｰﾄ!C16</f>
        <v>0</v>
      </c>
      <c r="D7" s="146"/>
      <c r="E7" s="146"/>
      <c r="F7" s="146"/>
      <c r="G7" s="146"/>
      <c r="H7" s="139"/>
    </row>
    <row r="8" spans="1:8" ht="18" customHeight="1"/>
    <row r="9" spans="1:8" ht="19" customHeight="1">
      <c r="A9" s="134" t="s">
        <v>255</v>
      </c>
    </row>
    <row r="10" spans="1:8" ht="19" customHeight="1">
      <c r="A10" s="215" t="s">
        <v>256</v>
      </c>
      <c r="B10" s="215"/>
      <c r="C10" s="231" t="s">
        <v>257</v>
      </c>
      <c r="D10" s="232"/>
      <c r="E10" s="232"/>
      <c r="F10" s="232"/>
      <c r="G10" s="232"/>
      <c r="H10" s="233"/>
    </row>
    <row r="11" spans="1:8" ht="19" customHeight="1">
      <c r="A11" s="215"/>
      <c r="B11" s="215"/>
      <c r="C11" s="237" t="s">
        <v>351</v>
      </c>
      <c r="D11" s="238"/>
      <c r="E11" s="238"/>
      <c r="F11" s="238"/>
      <c r="G11" s="238"/>
      <c r="H11" s="239"/>
    </row>
    <row r="12" spans="1:8" ht="20" customHeight="1">
      <c r="A12" s="215" t="s">
        <v>258</v>
      </c>
      <c r="B12" s="215"/>
      <c r="C12" s="148" t="s">
        <v>259</v>
      </c>
      <c r="D12" s="228"/>
      <c r="E12" s="228"/>
      <c r="F12" s="228"/>
      <c r="G12" s="228"/>
      <c r="H12" s="229"/>
    </row>
    <row r="13" spans="1:8" ht="20" customHeight="1">
      <c r="A13" s="215" t="s">
        <v>260</v>
      </c>
      <c r="B13" s="215"/>
      <c r="C13" s="242"/>
      <c r="D13" s="243"/>
      <c r="E13" s="243"/>
      <c r="F13" s="243"/>
      <c r="G13" s="243"/>
      <c r="H13" s="244"/>
    </row>
    <row r="14" spans="1:8" ht="20" customHeight="1">
      <c r="A14" s="240" t="s">
        <v>261</v>
      </c>
      <c r="B14" s="241"/>
      <c r="C14" s="216" t="s">
        <v>352</v>
      </c>
      <c r="D14" s="217"/>
      <c r="E14" s="217"/>
      <c r="F14" s="217"/>
      <c r="G14" s="217"/>
      <c r="H14" s="218"/>
    </row>
    <row r="15" spans="1:8" ht="20" customHeight="1">
      <c r="A15" s="215" t="s">
        <v>12</v>
      </c>
      <c r="B15" s="215"/>
      <c r="C15" s="216" t="s">
        <v>353</v>
      </c>
      <c r="D15" s="217"/>
      <c r="E15" s="217"/>
      <c r="F15" s="217"/>
      <c r="G15" s="217"/>
      <c r="H15" s="218"/>
    </row>
    <row r="16" spans="1:8" ht="19" customHeight="1">
      <c r="A16" s="215" t="s">
        <v>262</v>
      </c>
      <c r="B16" s="215"/>
      <c r="C16" s="231" t="s">
        <v>287</v>
      </c>
      <c r="D16" s="232"/>
      <c r="E16" s="232"/>
      <c r="F16" s="232"/>
      <c r="G16" s="232"/>
      <c r="H16" s="233"/>
    </row>
    <row r="17" spans="1:10" ht="19" customHeight="1">
      <c r="A17" s="215"/>
      <c r="B17" s="215"/>
      <c r="C17" s="237" t="s">
        <v>288</v>
      </c>
      <c r="D17" s="238"/>
      <c r="E17" s="238"/>
      <c r="F17" s="238"/>
      <c r="G17" s="238"/>
      <c r="H17" s="239"/>
    </row>
    <row r="18" spans="1:10" ht="20" customHeight="1">
      <c r="A18" s="215" t="s">
        <v>263</v>
      </c>
      <c r="B18" s="215"/>
      <c r="C18" s="216" t="s">
        <v>264</v>
      </c>
      <c r="D18" s="217"/>
      <c r="E18" s="217"/>
      <c r="F18" s="217"/>
      <c r="G18" s="217"/>
      <c r="H18" s="218"/>
      <c r="J18" s="150" t="s">
        <v>292</v>
      </c>
    </row>
    <row r="19" spans="1:10" ht="19" customHeight="1">
      <c r="A19" s="215" t="s">
        <v>265</v>
      </c>
      <c r="B19" s="215"/>
      <c r="C19" s="231" t="s">
        <v>266</v>
      </c>
      <c r="D19" s="232"/>
      <c r="E19" s="232"/>
      <c r="F19" s="232"/>
      <c r="G19" s="232"/>
      <c r="H19" s="233"/>
      <c r="J19" s="150" t="s">
        <v>293</v>
      </c>
    </row>
    <row r="20" spans="1:10" ht="19" customHeight="1">
      <c r="A20" s="215"/>
      <c r="B20" s="215"/>
      <c r="C20" s="237" t="s">
        <v>267</v>
      </c>
      <c r="D20" s="238"/>
      <c r="E20" s="238"/>
      <c r="F20" s="238"/>
      <c r="G20" s="238"/>
      <c r="H20" s="239"/>
      <c r="J20" s="150" t="s">
        <v>295</v>
      </c>
    </row>
    <row r="21" spans="1:10" ht="20" customHeight="1">
      <c r="A21" s="215" t="s">
        <v>212</v>
      </c>
      <c r="B21" s="215"/>
      <c r="C21" s="216" t="s">
        <v>354</v>
      </c>
      <c r="D21" s="217"/>
      <c r="E21" s="217"/>
      <c r="F21" s="217"/>
      <c r="G21" s="217"/>
      <c r="H21" s="218"/>
    </row>
    <row r="22" spans="1:10" ht="20" customHeight="1">
      <c r="A22" s="215" t="s">
        <v>268</v>
      </c>
      <c r="B22" s="215"/>
      <c r="C22" s="216" t="s">
        <v>355</v>
      </c>
      <c r="D22" s="217"/>
      <c r="E22" s="217"/>
      <c r="F22" s="217"/>
      <c r="G22" s="217"/>
      <c r="H22" s="218"/>
    </row>
    <row r="23" spans="1:10" ht="20" customHeight="1">
      <c r="A23" s="215" t="s">
        <v>269</v>
      </c>
      <c r="B23" s="215"/>
      <c r="C23" s="216"/>
      <c r="D23" s="217"/>
      <c r="E23" s="217"/>
      <c r="F23" s="217"/>
      <c r="G23" s="217"/>
      <c r="H23" s="218"/>
    </row>
    <row r="24" spans="1:10" ht="19" customHeight="1">
      <c r="A24" s="230" t="s">
        <v>270</v>
      </c>
      <c r="B24" s="230"/>
      <c r="C24" s="231" t="s">
        <v>271</v>
      </c>
      <c r="D24" s="232"/>
      <c r="E24" s="232"/>
      <c r="F24" s="232"/>
      <c r="G24" s="232"/>
      <c r="H24" s="233"/>
    </row>
    <row r="25" spans="1:10" ht="19" customHeight="1">
      <c r="A25" s="230"/>
      <c r="B25" s="230"/>
      <c r="C25" s="234" t="s">
        <v>272</v>
      </c>
      <c r="D25" s="235"/>
      <c r="E25" s="235"/>
      <c r="F25" s="235"/>
      <c r="G25" s="235"/>
      <c r="H25" s="236"/>
    </row>
    <row r="26" spans="1:10" ht="19" customHeight="1">
      <c r="A26" s="230"/>
      <c r="B26" s="230"/>
      <c r="C26" s="237" t="s">
        <v>273</v>
      </c>
      <c r="D26" s="238"/>
      <c r="E26" s="238"/>
      <c r="F26" s="238"/>
      <c r="G26" s="238"/>
      <c r="H26" s="239"/>
    </row>
    <row r="27" spans="1:10" ht="20" customHeight="1">
      <c r="A27" s="215" t="s">
        <v>274</v>
      </c>
      <c r="B27" s="215"/>
      <c r="C27" s="216"/>
      <c r="D27" s="217"/>
      <c r="E27" s="217"/>
      <c r="F27" s="217"/>
      <c r="G27" s="217"/>
      <c r="H27" s="218"/>
    </row>
    <row r="29" spans="1:10">
      <c r="A29" s="213" t="s">
        <v>356</v>
      </c>
      <c r="B29" s="213"/>
      <c r="C29" s="213"/>
      <c r="I29" s="150" t="s">
        <v>289</v>
      </c>
    </row>
    <row r="30" spans="1:10" ht="10" customHeight="1"/>
    <row r="31" spans="1:10">
      <c r="D31" s="134" t="s">
        <v>275</v>
      </c>
      <c r="E31" s="134" t="s">
        <v>276</v>
      </c>
      <c r="F31" s="213">
        <f>入力ｼｰﾄ!C2</f>
        <v>0</v>
      </c>
      <c r="G31" s="213"/>
      <c r="H31" s="213"/>
    </row>
    <row r="33" spans="4:9">
      <c r="E33" s="134" t="s">
        <v>277</v>
      </c>
      <c r="F33" s="213">
        <f>入力ｼｰﾄ!C6</f>
        <v>0</v>
      </c>
      <c r="G33" s="213"/>
      <c r="H33" s="149" t="s">
        <v>237</v>
      </c>
      <c r="I33" s="151" t="s">
        <v>290</v>
      </c>
    </row>
    <row r="34" spans="4:9">
      <c r="H34" s="137"/>
    </row>
    <row r="35" spans="4:9">
      <c r="H35" s="137"/>
    </row>
    <row r="36" spans="4:9">
      <c r="D36" s="134" t="s">
        <v>278</v>
      </c>
      <c r="E36" s="134" t="s">
        <v>276</v>
      </c>
      <c r="F36" s="214">
        <f>入力ｼｰﾄ!C12</f>
        <v>0</v>
      </c>
      <c r="G36" s="214"/>
      <c r="H36" s="214"/>
    </row>
    <row r="37" spans="4:9">
      <c r="H37" s="137"/>
    </row>
    <row r="38" spans="4:9">
      <c r="E38" s="134" t="s">
        <v>277</v>
      </c>
      <c r="F38" s="213">
        <f>入力ｼｰﾄ!C14</f>
        <v>0</v>
      </c>
      <c r="G38" s="213"/>
      <c r="H38" s="149" t="s">
        <v>237</v>
      </c>
      <c r="I38" s="151" t="s">
        <v>291</v>
      </c>
    </row>
  </sheetData>
  <mergeCells count="44">
    <mergeCell ref="A1:H1"/>
    <mergeCell ref="B3:D3"/>
    <mergeCell ref="E3:E4"/>
    <mergeCell ref="B4:D4"/>
    <mergeCell ref="A5:A7"/>
    <mergeCell ref="A10:B11"/>
    <mergeCell ref="C10:H10"/>
    <mergeCell ref="C11:H11"/>
    <mergeCell ref="A12:B12"/>
    <mergeCell ref="A13:B13"/>
    <mergeCell ref="C13:H13"/>
    <mergeCell ref="A14:B14"/>
    <mergeCell ref="C14:H14"/>
    <mergeCell ref="A15:B15"/>
    <mergeCell ref="C15:H15"/>
    <mergeCell ref="A16:B17"/>
    <mergeCell ref="C16:H16"/>
    <mergeCell ref="C17:H17"/>
    <mergeCell ref="A19:B20"/>
    <mergeCell ref="C19:H19"/>
    <mergeCell ref="C20:H20"/>
    <mergeCell ref="A21:B21"/>
    <mergeCell ref="C21:H21"/>
    <mergeCell ref="A27:B27"/>
    <mergeCell ref="C27:H27"/>
    <mergeCell ref="F3:H4"/>
    <mergeCell ref="C5:D5"/>
    <mergeCell ref="C6:H6"/>
    <mergeCell ref="D12:H12"/>
    <mergeCell ref="A22:B22"/>
    <mergeCell ref="C22:H22"/>
    <mergeCell ref="A23:B23"/>
    <mergeCell ref="C23:H23"/>
    <mergeCell ref="A24:B26"/>
    <mergeCell ref="C24:H24"/>
    <mergeCell ref="C25:H25"/>
    <mergeCell ref="C26:H26"/>
    <mergeCell ref="A18:B18"/>
    <mergeCell ref="C18:H18"/>
    <mergeCell ref="F31:H31"/>
    <mergeCell ref="F33:G33"/>
    <mergeCell ref="F36:H36"/>
    <mergeCell ref="F38:G38"/>
    <mergeCell ref="A29:C29"/>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J43"/>
  <sheetViews>
    <sheetView zoomScale="75" zoomScaleNormal="75" workbookViewId="0">
      <selection activeCell="O14" sqref="O14"/>
    </sheetView>
  </sheetViews>
  <sheetFormatPr baseColWidth="10" defaultColWidth="9" defaultRowHeight="15"/>
  <cols>
    <col min="1" max="1" width="6.1640625" style="2" bestFit="1" customWidth="1"/>
    <col min="2" max="3" width="6.1640625" style="1" bestFit="1" customWidth="1"/>
    <col min="4" max="4" width="4" style="2" bestFit="1" customWidth="1"/>
    <col min="5" max="5" width="7.33203125" style="1" bestFit="1" customWidth="1"/>
    <col min="6" max="7" width="6.1640625" style="1" hidden="1" customWidth="1"/>
    <col min="8" max="8" width="7.33203125" style="1" bestFit="1" customWidth="1"/>
    <col min="9" max="9" width="4" style="1" bestFit="1" customWidth="1"/>
    <col min="10" max="10" width="7.33203125" style="1" bestFit="1" customWidth="1"/>
    <col min="11" max="11" width="5.1640625" style="1" hidden="1" customWidth="1"/>
    <col min="12" max="12" width="6.1640625" style="1" hidden="1" customWidth="1"/>
    <col min="13" max="13" width="7" style="1" bestFit="1" customWidth="1"/>
    <col min="14" max="14" width="6.1640625" style="1" bestFit="1" customWidth="1"/>
    <col min="15" max="15" width="7.33203125" style="1" bestFit="1" customWidth="1"/>
    <col min="16" max="16" width="4" style="1" bestFit="1" customWidth="1"/>
    <col min="17" max="17" width="8.33203125" style="1" bestFit="1" customWidth="1"/>
    <col min="18" max="18" width="4" style="1" bestFit="1" customWidth="1"/>
    <col min="19" max="19" width="9.5" style="1" bestFit="1" customWidth="1"/>
    <col min="20" max="20" width="4" style="1" bestFit="1" customWidth="1"/>
    <col min="21" max="21" width="8.33203125" style="1" customWidth="1"/>
    <col min="22" max="22" width="4" style="1" customWidth="1"/>
    <col min="23" max="23" width="6" style="1" bestFit="1" customWidth="1"/>
    <col min="24" max="24" width="7.5" style="1" customWidth="1"/>
    <col min="25" max="25" width="4" style="1" customWidth="1"/>
    <col min="26" max="26" width="6" style="1" bestFit="1" customWidth="1"/>
    <col min="27" max="27" width="7.5" style="1" customWidth="1"/>
    <col min="28" max="28" width="4" style="101" bestFit="1" customWidth="1"/>
    <col min="29" max="29" width="7.5" style="1" customWidth="1"/>
    <col min="30" max="30" width="4" style="1" bestFit="1" customWidth="1"/>
    <col min="31" max="31" width="6" style="3" bestFit="1" customWidth="1"/>
    <col min="32" max="32" width="8.33203125" style="3" bestFit="1" customWidth="1"/>
    <col min="33" max="33" width="3.5" style="3" bestFit="1" customWidth="1"/>
    <col min="34" max="34" width="9.5" style="1" bestFit="1" customWidth="1"/>
    <col min="35" max="35" width="3.6640625" style="1" bestFit="1" customWidth="1"/>
    <col min="36" max="36" width="25.1640625" style="1" bestFit="1" customWidth="1"/>
    <col min="37" max="16384" width="9" style="1"/>
  </cols>
  <sheetData>
    <row r="1" spans="1:36" ht="17">
      <c r="A1" s="292" t="s">
        <v>20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row>
    <row r="2" spans="1:36" s="3" customFormat="1">
      <c r="A2" s="4"/>
      <c r="B2" s="4"/>
      <c r="C2" s="4"/>
      <c r="D2" s="4"/>
      <c r="E2" s="4"/>
      <c r="F2" s="4"/>
      <c r="G2" s="4"/>
      <c r="H2" s="4"/>
      <c r="I2" s="4"/>
      <c r="J2" s="4"/>
      <c r="K2" s="4"/>
      <c r="L2" s="4"/>
      <c r="M2" s="4"/>
      <c r="N2" s="4"/>
      <c r="O2" s="4"/>
      <c r="P2" s="4"/>
      <c r="Q2" s="4"/>
      <c r="R2" s="4"/>
      <c r="S2" s="4"/>
      <c r="T2" s="4"/>
      <c r="U2" s="4"/>
      <c r="V2" s="4"/>
      <c r="W2" s="4"/>
      <c r="X2" s="4"/>
      <c r="Y2" s="4"/>
      <c r="Z2" s="4"/>
      <c r="AB2" s="5"/>
    </row>
    <row r="3" spans="1:36" s="3" customFormat="1">
      <c r="A3" s="4"/>
      <c r="B3" s="5" t="s">
        <v>21</v>
      </c>
      <c r="D3" s="4"/>
      <c r="E3" s="293">
        <f>入力ｼｰﾄ!C6</f>
        <v>0</v>
      </c>
      <c r="F3" s="293"/>
      <c r="G3" s="293"/>
      <c r="H3" s="293"/>
      <c r="I3" s="4"/>
      <c r="J3" s="4"/>
      <c r="K3" s="4"/>
      <c r="L3" s="4"/>
      <c r="M3" s="4"/>
      <c r="N3" s="4"/>
      <c r="O3" s="4"/>
      <c r="P3" s="4"/>
      <c r="Q3" s="4"/>
      <c r="R3" s="4"/>
      <c r="S3" s="4"/>
      <c r="T3" s="4"/>
      <c r="U3" s="4"/>
      <c r="V3" s="4"/>
      <c r="W3" s="4"/>
      <c r="X3" s="4"/>
      <c r="Y3" s="4"/>
      <c r="Z3" s="4"/>
      <c r="AB3" s="5"/>
    </row>
    <row r="4" spans="1:36" s="3" customFormat="1">
      <c r="A4" s="4"/>
      <c r="B4" s="5"/>
      <c r="D4" s="4"/>
      <c r="E4" s="38"/>
      <c r="F4" s="38"/>
      <c r="G4" s="38"/>
      <c r="H4" s="38"/>
      <c r="I4" s="4"/>
      <c r="J4" s="4"/>
      <c r="K4" s="4"/>
      <c r="L4" s="4"/>
      <c r="M4" s="4"/>
      <c r="N4" s="4"/>
      <c r="O4" s="4"/>
      <c r="P4" s="4"/>
      <c r="Q4" s="4"/>
      <c r="R4" s="4"/>
      <c r="S4" s="4"/>
      <c r="T4" s="4"/>
      <c r="U4" s="4"/>
      <c r="V4" s="4"/>
      <c r="W4" s="4"/>
      <c r="X4" s="4"/>
      <c r="Y4" s="4"/>
      <c r="Z4" s="4"/>
      <c r="AB4" s="5"/>
    </row>
    <row r="5" spans="1:36" s="3" customFormat="1">
      <c r="A5" s="4"/>
      <c r="B5" s="5" t="s">
        <v>188</v>
      </c>
      <c r="D5" s="4"/>
      <c r="E5" s="293">
        <f>入力ｼｰﾄ!C14</f>
        <v>0</v>
      </c>
      <c r="F5" s="293"/>
      <c r="G5" s="293"/>
      <c r="H5" s="293"/>
      <c r="I5" s="4"/>
      <c r="J5" s="4"/>
      <c r="K5" s="4"/>
      <c r="L5" s="4"/>
      <c r="M5" s="4"/>
      <c r="N5" s="4"/>
      <c r="O5" s="4"/>
      <c r="P5" s="4"/>
      <c r="Q5" s="4"/>
      <c r="R5" s="4"/>
      <c r="S5" s="4"/>
      <c r="T5" s="4"/>
      <c r="U5" s="4"/>
      <c r="V5" s="4"/>
      <c r="W5" s="4"/>
      <c r="X5" s="4"/>
      <c r="Y5" s="4"/>
      <c r="Z5" s="4"/>
      <c r="AB5" s="5"/>
    </row>
    <row r="6" spans="1:36" s="3" customFormat="1">
      <c r="A6" s="4"/>
      <c r="D6" s="4"/>
      <c r="AB6" s="5"/>
    </row>
    <row r="7" spans="1:36" s="3" customFormat="1" ht="18.75" customHeight="1">
      <c r="A7" s="298" t="s">
        <v>0</v>
      </c>
      <c r="B7" s="298" t="s">
        <v>1</v>
      </c>
      <c r="C7" s="301" t="s">
        <v>9</v>
      </c>
      <c r="D7" s="302"/>
      <c r="E7" s="302"/>
      <c r="F7" s="302"/>
      <c r="G7" s="303"/>
      <c r="H7" s="301" t="s">
        <v>12</v>
      </c>
      <c r="I7" s="302"/>
      <c r="J7" s="302"/>
      <c r="K7" s="302"/>
      <c r="L7" s="303"/>
      <c r="M7" s="291" t="s">
        <v>9</v>
      </c>
      <c r="N7" s="278"/>
      <c r="O7" s="296" t="s">
        <v>15</v>
      </c>
      <c r="P7" s="296"/>
      <c r="Q7" s="296"/>
      <c r="R7" s="296"/>
      <c r="S7" s="291" t="s">
        <v>19</v>
      </c>
      <c r="T7" s="289"/>
      <c r="U7" s="289"/>
      <c r="V7" s="278"/>
      <c r="W7" s="304" t="s">
        <v>189</v>
      </c>
      <c r="X7" s="305"/>
      <c r="Y7" s="306"/>
      <c r="Z7" s="304" t="s">
        <v>23</v>
      </c>
      <c r="AA7" s="305"/>
      <c r="AB7" s="305"/>
      <c r="AC7" s="305"/>
      <c r="AD7" s="306"/>
      <c r="AE7" s="291" t="s">
        <v>180</v>
      </c>
      <c r="AF7" s="289"/>
      <c r="AG7" s="289"/>
      <c r="AH7" s="289"/>
      <c r="AI7" s="278"/>
      <c r="AJ7" s="298" t="s">
        <v>181</v>
      </c>
    </row>
    <row r="8" spans="1:36" s="3" customFormat="1">
      <c r="A8" s="299"/>
      <c r="B8" s="299"/>
      <c r="C8" s="291" t="s">
        <v>11</v>
      </c>
      <c r="D8" s="289" t="s">
        <v>190</v>
      </c>
      <c r="E8" s="275" t="s">
        <v>14</v>
      </c>
      <c r="F8" s="277" t="s">
        <v>13</v>
      </c>
      <c r="G8" s="278"/>
      <c r="H8" s="291" t="s">
        <v>206</v>
      </c>
      <c r="I8" s="289" t="s">
        <v>191</v>
      </c>
      <c r="J8" s="275" t="s">
        <v>207</v>
      </c>
      <c r="K8" s="277" t="s">
        <v>13</v>
      </c>
      <c r="L8" s="278"/>
      <c r="M8" s="294"/>
      <c r="N8" s="295"/>
      <c r="O8" s="281" t="s">
        <v>192</v>
      </c>
      <c r="P8" s="280"/>
      <c r="Q8" s="282" t="s">
        <v>193</v>
      </c>
      <c r="R8" s="282"/>
      <c r="S8" s="294"/>
      <c r="T8" s="297"/>
      <c r="U8" s="290"/>
      <c r="V8" s="280"/>
      <c r="W8" s="307"/>
      <c r="X8" s="308"/>
      <c r="Y8" s="309"/>
      <c r="Z8" s="307"/>
      <c r="AA8" s="308"/>
      <c r="AB8" s="308"/>
      <c r="AC8" s="308"/>
      <c r="AD8" s="309"/>
      <c r="AE8" s="127" t="s">
        <v>194</v>
      </c>
      <c r="AF8" s="164"/>
      <c r="AG8" s="57" t="s">
        <v>16</v>
      </c>
      <c r="AH8" s="283" t="s">
        <v>195</v>
      </c>
      <c r="AI8" s="284"/>
      <c r="AJ8" s="299"/>
    </row>
    <row r="9" spans="1:36" s="3" customFormat="1">
      <c r="A9" s="300"/>
      <c r="B9" s="300"/>
      <c r="C9" s="281"/>
      <c r="D9" s="290"/>
      <c r="E9" s="276"/>
      <c r="F9" s="279"/>
      <c r="G9" s="280"/>
      <c r="H9" s="281"/>
      <c r="I9" s="290"/>
      <c r="J9" s="276"/>
      <c r="K9" s="279"/>
      <c r="L9" s="280"/>
      <c r="M9" s="281"/>
      <c r="N9" s="280"/>
      <c r="O9" s="158"/>
      <c r="P9" s="58" t="s">
        <v>16</v>
      </c>
      <c r="Q9" s="159"/>
      <c r="R9" s="57" t="s">
        <v>16</v>
      </c>
      <c r="S9" s="59"/>
      <c r="T9" s="60"/>
      <c r="U9" s="287" t="s">
        <v>195</v>
      </c>
      <c r="V9" s="288"/>
      <c r="W9" s="125" t="s">
        <v>247</v>
      </c>
      <c r="X9" s="163"/>
      <c r="Y9" s="57" t="s">
        <v>16</v>
      </c>
      <c r="Z9" s="54" t="s">
        <v>208</v>
      </c>
      <c r="AA9" s="165"/>
      <c r="AB9" s="57" t="s">
        <v>16</v>
      </c>
      <c r="AC9" s="287" t="s">
        <v>195</v>
      </c>
      <c r="AD9" s="288"/>
      <c r="AE9" s="128" t="s">
        <v>196</v>
      </c>
      <c r="AF9" s="164"/>
      <c r="AG9" s="57" t="s">
        <v>16</v>
      </c>
      <c r="AH9" s="285"/>
      <c r="AI9" s="286"/>
      <c r="AJ9" s="300"/>
    </row>
    <row r="10" spans="1:36" s="3" customFormat="1" ht="18.75" customHeight="1">
      <c r="A10" s="61">
        <v>44013</v>
      </c>
      <c r="B10" s="62" t="s">
        <v>296</v>
      </c>
      <c r="C10" s="161"/>
      <c r="D10" s="64" t="s">
        <v>197</v>
      </c>
      <c r="E10" s="162"/>
      <c r="F10" s="66">
        <f>(E10-C10)*24</f>
        <v>0</v>
      </c>
      <c r="G10" s="67" t="s">
        <v>198</v>
      </c>
      <c r="H10" s="161"/>
      <c r="I10" s="64" t="s">
        <v>10</v>
      </c>
      <c r="J10" s="160"/>
      <c r="K10" s="69">
        <f>(J10-H10)*24</f>
        <v>0</v>
      </c>
      <c r="L10" s="67" t="s">
        <v>198</v>
      </c>
      <c r="M10" s="70">
        <f t="shared" ref="M10:M40" si="0">F10-K10</f>
        <v>0</v>
      </c>
      <c r="N10" s="71" t="s">
        <v>198</v>
      </c>
      <c r="O10" s="72">
        <f>IF(M10&gt;0,$O$9,0)</f>
        <v>0</v>
      </c>
      <c r="P10" s="57" t="s">
        <v>16</v>
      </c>
      <c r="Q10" s="72">
        <f>IF($O$9=0,$Q$9,0)</f>
        <v>0</v>
      </c>
      <c r="R10" s="57" t="s">
        <v>16</v>
      </c>
      <c r="S10" s="72">
        <f>IF($O$9&gt;0,M10*O10,Q10)</f>
        <v>0</v>
      </c>
      <c r="T10" s="57" t="s">
        <v>16</v>
      </c>
      <c r="U10" s="73">
        <f>IF(O10&gt;0,O10*0.4*M10,Q10*0.4)</f>
        <v>0</v>
      </c>
      <c r="V10" s="57" t="s">
        <v>16</v>
      </c>
      <c r="W10" s="259"/>
      <c r="X10" s="260"/>
      <c r="Y10" s="261"/>
      <c r="Z10" s="102"/>
      <c r="AA10" s="133" t="str">
        <f>IF(M10&gt;0,$AA$9,"")</f>
        <v/>
      </c>
      <c r="AB10" s="57" t="s">
        <v>16</v>
      </c>
      <c r="AC10" s="73" t="str">
        <f>IF(AA10=0,0,AA10)</f>
        <v/>
      </c>
      <c r="AD10" s="57" t="s">
        <v>16</v>
      </c>
      <c r="AE10" s="257">
        <f>IF($AF$9=0,0,$AF$9)</f>
        <v>0</v>
      </c>
      <c r="AF10" s="258"/>
      <c r="AG10" s="74" t="s">
        <v>16</v>
      </c>
      <c r="AH10" s="75">
        <f>IF(AE10&gt;=6000,6000,AE10)</f>
        <v>0</v>
      </c>
      <c r="AI10" s="74" t="s">
        <v>16</v>
      </c>
      <c r="AJ10" s="76"/>
    </row>
    <row r="11" spans="1:36" s="3" customFormat="1" ht="18.75" customHeight="1">
      <c r="A11" s="61">
        <v>44014</v>
      </c>
      <c r="B11" s="62" t="s">
        <v>297</v>
      </c>
      <c r="C11" s="63"/>
      <c r="D11" s="64" t="s">
        <v>199</v>
      </c>
      <c r="E11" s="65"/>
      <c r="F11" s="66">
        <f t="shared" ref="F11:F39" si="1">(E11-C11)*24</f>
        <v>0</v>
      </c>
      <c r="G11" s="67" t="s">
        <v>198</v>
      </c>
      <c r="H11" s="63"/>
      <c r="I11" s="64" t="s">
        <v>199</v>
      </c>
      <c r="J11" s="68"/>
      <c r="K11" s="69">
        <f t="shared" ref="K11:K39" si="2">(J11-H11)*24</f>
        <v>0</v>
      </c>
      <c r="L11" s="67" t="s">
        <v>198</v>
      </c>
      <c r="M11" s="70">
        <f t="shared" si="0"/>
        <v>0</v>
      </c>
      <c r="N11" s="71" t="s">
        <v>198</v>
      </c>
      <c r="O11" s="72">
        <f t="shared" ref="O11:O40" si="3">IF(M11&gt;0,$O$9,0)</f>
        <v>0</v>
      </c>
      <c r="P11" s="57" t="s">
        <v>16</v>
      </c>
      <c r="Q11" s="72">
        <f t="shared" ref="Q11:Q40" si="4">IF($O$9=0,$Q$9,0)</f>
        <v>0</v>
      </c>
      <c r="R11" s="57" t="s">
        <v>16</v>
      </c>
      <c r="S11" s="72">
        <f>IF($O$9&gt;0,M11*O11,Q11)</f>
        <v>0</v>
      </c>
      <c r="T11" s="57" t="s">
        <v>16</v>
      </c>
      <c r="U11" s="73">
        <f>IF(O11&gt;0,O11*0.4*M11,Q11*0.4)</f>
        <v>0</v>
      </c>
      <c r="V11" s="57" t="s">
        <v>16</v>
      </c>
      <c r="W11" s="262"/>
      <c r="X11" s="263"/>
      <c r="Y11" s="264"/>
      <c r="Z11" s="103"/>
      <c r="AA11" s="133" t="str">
        <f t="shared" ref="AA11:AA40" si="5">IF(M11&gt;0,$AA$9,"")</f>
        <v/>
      </c>
      <c r="AB11" s="57" t="s">
        <v>16</v>
      </c>
      <c r="AC11" s="73" t="str">
        <f t="shared" ref="AC11:AC40" si="6">IF(AA11=0,0,AA11)</f>
        <v/>
      </c>
      <c r="AD11" s="57" t="s">
        <v>16</v>
      </c>
      <c r="AE11" s="257">
        <f t="shared" ref="AE11:AE40" si="7">IF($AF$9=0,0,$AF$9)</f>
        <v>0</v>
      </c>
      <c r="AF11" s="258"/>
      <c r="AG11" s="74" t="s">
        <v>16</v>
      </c>
      <c r="AH11" s="75">
        <f t="shared" ref="AH11:AH39" si="8">IF(AE11&gt;=6000,6000,AE11)</f>
        <v>0</v>
      </c>
      <c r="AI11" s="74" t="s">
        <v>16</v>
      </c>
      <c r="AJ11" s="76"/>
    </row>
    <row r="12" spans="1:36" s="3" customFormat="1" ht="18.75" customHeight="1">
      <c r="A12" s="61">
        <v>44015</v>
      </c>
      <c r="B12" s="62" t="s">
        <v>298</v>
      </c>
      <c r="C12" s="77"/>
      <c r="D12" s="64" t="s">
        <v>199</v>
      </c>
      <c r="E12" s="78"/>
      <c r="F12" s="66">
        <f t="shared" si="1"/>
        <v>0</v>
      </c>
      <c r="G12" s="67" t="s">
        <v>198</v>
      </c>
      <c r="H12" s="77"/>
      <c r="I12" s="64" t="s">
        <v>200</v>
      </c>
      <c r="J12" s="79"/>
      <c r="K12" s="69">
        <f t="shared" si="2"/>
        <v>0</v>
      </c>
      <c r="L12" s="67" t="s">
        <v>198</v>
      </c>
      <c r="M12" s="70">
        <f t="shared" si="0"/>
        <v>0</v>
      </c>
      <c r="N12" s="71" t="s">
        <v>198</v>
      </c>
      <c r="O12" s="72">
        <f t="shared" si="3"/>
        <v>0</v>
      </c>
      <c r="P12" s="57" t="s">
        <v>16</v>
      </c>
      <c r="Q12" s="72">
        <f t="shared" si="4"/>
        <v>0</v>
      </c>
      <c r="R12" s="57" t="s">
        <v>16</v>
      </c>
      <c r="S12" s="72">
        <f t="shared" ref="S12:S40" si="9">IF($O$9&gt;0,M12*O12,Q12)</f>
        <v>0</v>
      </c>
      <c r="T12" s="57" t="s">
        <v>16</v>
      </c>
      <c r="U12" s="73">
        <f t="shared" ref="U12:U40" si="10">IF(O12&gt;0,O12*0.4*M12,Q12*0.4)</f>
        <v>0</v>
      </c>
      <c r="V12" s="57" t="s">
        <v>16</v>
      </c>
      <c r="W12" s="262"/>
      <c r="X12" s="263"/>
      <c r="Y12" s="264"/>
      <c r="Z12" s="103"/>
      <c r="AA12" s="133" t="str">
        <f t="shared" si="5"/>
        <v/>
      </c>
      <c r="AB12" s="57" t="s">
        <v>16</v>
      </c>
      <c r="AC12" s="73" t="str">
        <f t="shared" si="6"/>
        <v/>
      </c>
      <c r="AD12" s="57" t="s">
        <v>16</v>
      </c>
      <c r="AE12" s="257">
        <f t="shared" si="7"/>
        <v>0</v>
      </c>
      <c r="AF12" s="258"/>
      <c r="AG12" s="74" t="s">
        <v>16</v>
      </c>
      <c r="AH12" s="75">
        <f t="shared" si="8"/>
        <v>0</v>
      </c>
      <c r="AI12" s="74" t="s">
        <v>16</v>
      </c>
      <c r="AJ12" s="76"/>
    </row>
    <row r="13" spans="1:36" s="3" customFormat="1" ht="18.75" customHeight="1">
      <c r="A13" s="61">
        <v>44016</v>
      </c>
      <c r="B13" s="62" t="s">
        <v>299</v>
      </c>
      <c r="C13" s="77"/>
      <c r="D13" s="64" t="s">
        <v>199</v>
      </c>
      <c r="E13" s="78"/>
      <c r="F13" s="66">
        <f t="shared" si="1"/>
        <v>0</v>
      </c>
      <c r="G13" s="67" t="s">
        <v>198</v>
      </c>
      <c r="H13" s="77"/>
      <c r="I13" s="64" t="s">
        <v>199</v>
      </c>
      <c r="J13" s="79"/>
      <c r="K13" s="69">
        <f t="shared" si="2"/>
        <v>0</v>
      </c>
      <c r="L13" s="67" t="s">
        <v>198</v>
      </c>
      <c r="M13" s="70">
        <f t="shared" si="0"/>
        <v>0</v>
      </c>
      <c r="N13" s="71" t="s">
        <v>198</v>
      </c>
      <c r="O13" s="72">
        <f t="shared" si="3"/>
        <v>0</v>
      </c>
      <c r="P13" s="57" t="s">
        <v>16</v>
      </c>
      <c r="Q13" s="72">
        <f t="shared" si="4"/>
        <v>0</v>
      </c>
      <c r="R13" s="57" t="s">
        <v>16</v>
      </c>
      <c r="S13" s="72">
        <f t="shared" si="9"/>
        <v>0</v>
      </c>
      <c r="T13" s="57" t="s">
        <v>16</v>
      </c>
      <c r="U13" s="73">
        <f t="shared" si="10"/>
        <v>0</v>
      </c>
      <c r="V13" s="57" t="s">
        <v>16</v>
      </c>
      <c r="W13" s="262"/>
      <c r="X13" s="263"/>
      <c r="Y13" s="264"/>
      <c r="Z13" s="103"/>
      <c r="AA13" s="133" t="str">
        <f t="shared" si="5"/>
        <v/>
      </c>
      <c r="AB13" s="57" t="s">
        <v>16</v>
      </c>
      <c r="AC13" s="73" t="str">
        <f t="shared" si="6"/>
        <v/>
      </c>
      <c r="AD13" s="57" t="s">
        <v>16</v>
      </c>
      <c r="AE13" s="257">
        <f t="shared" si="7"/>
        <v>0</v>
      </c>
      <c r="AF13" s="258"/>
      <c r="AG13" s="74" t="s">
        <v>16</v>
      </c>
      <c r="AH13" s="75">
        <f t="shared" si="8"/>
        <v>0</v>
      </c>
      <c r="AI13" s="74" t="s">
        <v>16</v>
      </c>
      <c r="AJ13" s="76"/>
    </row>
    <row r="14" spans="1:36" s="3" customFormat="1" ht="18.75" customHeight="1">
      <c r="A14" s="61">
        <v>44017</v>
      </c>
      <c r="B14" s="62" t="s">
        <v>300</v>
      </c>
      <c r="C14" s="63"/>
      <c r="D14" s="64" t="s">
        <v>199</v>
      </c>
      <c r="E14" s="65"/>
      <c r="F14" s="66">
        <f t="shared" si="1"/>
        <v>0</v>
      </c>
      <c r="G14" s="67" t="s">
        <v>198</v>
      </c>
      <c r="H14" s="63"/>
      <c r="I14" s="64" t="s">
        <v>201</v>
      </c>
      <c r="J14" s="68"/>
      <c r="K14" s="69">
        <f t="shared" si="2"/>
        <v>0</v>
      </c>
      <c r="L14" s="67" t="s">
        <v>198</v>
      </c>
      <c r="M14" s="70">
        <f t="shared" si="0"/>
        <v>0</v>
      </c>
      <c r="N14" s="71" t="s">
        <v>198</v>
      </c>
      <c r="O14" s="72">
        <f t="shared" si="3"/>
        <v>0</v>
      </c>
      <c r="P14" s="57" t="s">
        <v>16</v>
      </c>
      <c r="Q14" s="72">
        <f t="shared" si="4"/>
        <v>0</v>
      </c>
      <c r="R14" s="57" t="s">
        <v>16</v>
      </c>
      <c r="S14" s="72">
        <f t="shared" si="9"/>
        <v>0</v>
      </c>
      <c r="T14" s="57" t="s">
        <v>16</v>
      </c>
      <c r="U14" s="73">
        <f t="shared" si="10"/>
        <v>0</v>
      </c>
      <c r="V14" s="57" t="s">
        <v>16</v>
      </c>
      <c r="W14" s="262"/>
      <c r="X14" s="263"/>
      <c r="Y14" s="264"/>
      <c r="Z14" s="103"/>
      <c r="AA14" s="133" t="str">
        <f t="shared" si="5"/>
        <v/>
      </c>
      <c r="AB14" s="57" t="s">
        <v>16</v>
      </c>
      <c r="AC14" s="73" t="str">
        <f t="shared" si="6"/>
        <v/>
      </c>
      <c r="AD14" s="57" t="s">
        <v>16</v>
      </c>
      <c r="AE14" s="257">
        <f t="shared" si="7"/>
        <v>0</v>
      </c>
      <c r="AF14" s="258"/>
      <c r="AG14" s="74" t="s">
        <v>16</v>
      </c>
      <c r="AH14" s="75">
        <f t="shared" si="8"/>
        <v>0</v>
      </c>
      <c r="AI14" s="74" t="s">
        <v>16</v>
      </c>
      <c r="AJ14" s="76"/>
    </row>
    <row r="15" spans="1:36" s="3" customFormat="1" ht="18.75" customHeight="1">
      <c r="A15" s="61">
        <v>44018</v>
      </c>
      <c r="B15" s="131" t="s">
        <v>2</v>
      </c>
      <c r="C15" s="77"/>
      <c r="D15" s="64" t="s">
        <v>199</v>
      </c>
      <c r="E15" s="78"/>
      <c r="F15" s="66">
        <f t="shared" si="1"/>
        <v>0</v>
      </c>
      <c r="G15" s="67" t="s">
        <v>198</v>
      </c>
      <c r="H15" s="77"/>
      <c r="I15" s="64" t="s">
        <v>199</v>
      </c>
      <c r="J15" s="79"/>
      <c r="K15" s="69">
        <f t="shared" si="2"/>
        <v>0</v>
      </c>
      <c r="L15" s="67" t="s">
        <v>198</v>
      </c>
      <c r="M15" s="70">
        <f t="shared" si="0"/>
        <v>0</v>
      </c>
      <c r="N15" s="71" t="s">
        <v>198</v>
      </c>
      <c r="O15" s="72">
        <f t="shared" si="3"/>
        <v>0</v>
      </c>
      <c r="P15" s="57" t="s">
        <v>16</v>
      </c>
      <c r="Q15" s="72">
        <f t="shared" si="4"/>
        <v>0</v>
      </c>
      <c r="R15" s="57" t="s">
        <v>16</v>
      </c>
      <c r="S15" s="72">
        <f t="shared" si="9"/>
        <v>0</v>
      </c>
      <c r="T15" s="57" t="s">
        <v>16</v>
      </c>
      <c r="U15" s="73">
        <f t="shared" si="10"/>
        <v>0</v>
      </c>
      <c r="V15" s="57" t="s">
        <v>16</v>
      </c>
      <c r="W15" s="262"/>
      <c r="X15" s="263"/>
      <c r="Y15" s="264"/>
      <c r="Z15" s="103"/>
      <c r="AA15" s="133" t="str">
        <f t="shared" si="5"/>
        <v/>
      </c>
      <c r="AB15" s="57" t="s">
        <v>16</v>
      </c>
      <c r="AC15" s="73" t="str">
        <f t="shared" si="6"/>
        <v/>
      </c>
      <c r="AD15" s="57" t="s">
        <v>16</v>
      </c>
      <c r="AE15" s="257">
        <f t="shared" si="7"/>
        <v>0</v>
      </c>
      <c r="AF15" s="258"/>
      <c r="AG15" s="74" t="s">
        <v>16</v>
      </c>
      <c r="AH15" s="75">
        <f t="shared" si="8"/>
        <v>0</v>
      </c>
      <c r="AI15" s="74" t="s">
        <v>16</v>
      </c>
      <c r="AJ15" s="76"/>
    </row>
    <row r="16" spans="1:36" s="3" customFormat="1" ht="18.75" customHeight="1">
      <c r="A16" s="61">
        <v>44019</v>
      </c>
      <c r="B16" s="131" t="s">
        <v>3</v>
      </c>
      <c r="C16" s="77"/>
      <c r="D16" s="64" t="s">
        <v>201</v>
      </c>
      <c r="E16" s="78"/>
      <c r="F16" s="66">
        <f t="shared" si="1"/>
        <v>0</v>
      </c>
      <c r="G16" s="67" t="s">
        <v>198</v>
      </c>
      <c r="H16" s="77"/>
      <c r="I16" s="64" t="s">
        <v>201</v>
      </c>
      <c r="J16" s="79"/>
      <c r="K16" s="69">
        <f t="shared" si="2"/>
        <v>0</v>
      </c>
      <c r="L16" s="67" t="s">
        <v>198</v>
      </c>
      <c r="M16" s="70">
        <f t="shared" si="0"/>
        <v>0</v>
      </c>
      <c r="N16" s="71" t="s">
        <v>198</v>
      </c>
      <c r="O16" s="72">
        <f t="shared" si="3"/>
        <v>0</v>
      </c>
      <c r="P16" s="57" t="s">
        <v>16</v>
      </c>
      <c r="Q16" s="72">
        <f t="shared" si="4"/>
        <v>0</v>
      </c>
      <c r="R16" s="57" t="s">
        <v>16</v>
      </c>
      <c r="S16" s="72">
        <f t="shared" si="9"/>
        <v>0</v>
      </c>
      <c r="T16" s="57" t="s">
        <v>16</v>
      </c>
      <c r="U16" s="73">
        <f t="shared" si="10"/>
        <v>0</v>
      </c>
      <c r="V16" s="57" t="s">
        <v>16</v>
      </c>
      <c r="W16" s="262"/>
      <c r="X16" s="263"/>
      <c r="Y16" s="264"/>
      <c r="Z16" s="103"/>
      <c r="AA16" s="133" t="str">
        <f t="shared" si="5"/>
        <v/>
      </c>
      <c r="AB16" s="57" t="s">
        <v>16</v>
      </c>
      <c r="AC16" s="73" t="str">
        <f t="shared" si="6"/>
        <v/>
      </c>
      <c r="AD16" s="57" t="s">
        <v>16</v>
      </c>
      <c r="AE16" s="257">
        <f t="shared" si="7"/>
        <v>0</v>
      </c>
      <c r="AF16" s="258"/>
      <c r="AG16" s="74" t="s">
        <v>16</v>
      </c>
      <c r="AH16" s="75">
        <f t="shared" si="8"/>
        <v>0</v>
      </c>
      <c r="AI16" s="74" t="s">
        <v>16</v>
      </c>
      <c r="AJ16" s="76"/>
    </row>
    <row r="17" spans="1:36" s="3" customFormat="1" ht="18.75" customHeight="1">
      <c r="A17" s="61">
        <v>44020</v>
      </c>
      <c r="B17" s="131" t="s">
        <v>4</v>
      </c>
      <c r="C17" s="77"/>
      <c r="D17" s="64" t="s">
        <v>199</v>
      </c>
      <c r="E17" s="78"/>
      <c r="F17" s="66">
        <f t="shared" si="1"/>
        <v>0</v>
      </c>
      <c r="G17" s="67" t="s">
        <v>198</v>
      </c>
      <c r="H17" s="77"/>
      <c r="I17" s="64" t="s">
        <v>199</v>
      </c>
      <c r="J17" s="79"/>
      <c r="K17" s="69">
        <f t="shared" si="2"/>
        <v>0</v>
      </c>
      <c r="L17" s="67" t="s">
        <v>198</v>
      </c>
      <c r="M17" s="70">
        <f t="shared" si="0"/>
        <v>0</v>
      </c>
      <c r="N17" s="71" t="s">
        <v>198</v>
      </c>
      <c r="O17" s="72">
        <f t="shared" si="3"/>
        <v>0</v>
      </c>
      <c r="P17" s="57" t="s">
        <v>16</v>
      </c>
      <c r="Q17" s="72">
        <f t="shared" si="4"/>
        <v>0</v>
      </c>
      <c r="R17" s="57" t="s">
        <v>16</v>
      </c>
      <c r="S17" s="72">
        <f t="shared" si="9"/>
        <v>0</v>
      </c>
      <c r="T17" s="57" t="s">
        <v>16</v>
      </c>
      <c r="U17" s="73">
        <f t="shared" si="10"/>
        <v>0</v>
      </c>
      <c r="V17" s="57" t="s">
        <v>16</v>
      </c>
      <c r="W17" s="262"/>
      <c r="X17" s="263"/>
      <c r="Y17" s="264"/>
      <c r="Z17" s="103"/>
      <c r="AA17" s="133" t="str">
        <f t="shared" si="5"/>
        <v/>
      </c>
      <c r="AB17" s="57" t="s">
        <v>16</v>
      </c>
      <c r="AC17" s="73" t="str">
        <f t="shared" si="6"/>
        <v/>
      </c>
      <c r="AD17" s="57" t="s">
        <v>16</v>
      </c>
      <c r="AE17" s="257">
        <f t="shared" si="7"/>
        <v>0</v>
      </c>
      <c r="AF17" s="258"/>
      <c r="AG17" s="74" t="s">
        <v>16</v>
      </c>
      <c r="AH17" s="75">
        <f t="shared" si="8"/>
        <v>0</v>
      </c>
      <c r="AI17" s="74" t="s">
        <v>16</v>
      </c>
      <c r="AJ17" s="76"/>
    </row>
    <row r="18" spans="1:36" s="3" customFormat="1" ht="18.75" customHeight="1">
      <c r="A18" s="61">
        <v>44021</v>
      </c>
      <c r="B18" s="131" t="s">
        <v>5</v>
      </c>
      <c r="C18" s="63"/>
      <c r="D18" s="64" t="s">
        <v>199</v>
      </c>
      <c r="E18" s="65"/>
      <c r="F18" s="66">
        <f t="shared" si="1"/>
        <v>0</v>
      </c>
      <c r="G18" s="67" t="s">
        <v>198</v>
      </c>
      <c r="H18" s="63"/>
      <c r="I18" s="64" t="s">
        <v>199</v>
      </c>
      <c r="J18" s="68"/>
      <c r="K18" s="69">
        <f t="shared" si="2"/>
        <v>0</v>
      </c>
      <c r="L18" s="67" t="s">
        <v>198</v>
      </c>
      <c r="M18" s="70">
        <f t="shared" si="0"/>
        <v>0</v>
      </c>
      <c r="N18" s="71" t="s">
        <v>198</v>
      </c>
      <c r="O18" s="72">
        <f t="shared" si="3"/>
        <v>0</v>
      </c>
      <c r="P18" s="57" t="s">
        <v>16</v>
      </c>
      <c r="Q18" s="72">
        <f t="shared" si="4"/>
        <v>0</v>
      </c>
      <c r="R18" s="57" t="s">
        <v>16</v>
      </c>
      <c r="S18" s="72">
        <f t="shared" si="9"/>
        <v>0</v>
      </c>
      <c r="T18" s="57" t="s">
        <v>16</v>
      </c>
      <c r="U18" s="73">
        <f t="shared" si="10"/>
        <v>0</v>
      </c>
      <c r="V18" s="57" t="s">
        <v>16</v>
      </c>
      <c r="W18" s="262"/>
      <c r="X18" s="263"/>
      <c r="Y18" s="264"/>
      <c r="Z18" s="103"/>
      <c r="AA18" s="133" t="str">
        <f t="shared" si="5"/>
        <v/>
      </c>
      <c r="AB18" s="57" t="s">
        <v>16</v>
      </c>
      <c r="AC18" s="73" t="str">
        <f t="shared" si="6"/>
        <v/>
      </c>
      <c r="AD18" s="57" t="s">
        <v>16</v>
      </c>
      <c r="AE18" s="257">
        <f t="shared" si="7"/>
        <v>0</v>
      </c>
      <c r="AF18" s="258"/>
      <c r="AG18" s="74" t="s">
        <v>16</v>
      </c>
      <c r="AH18" s="75">
        <f t="shared" si="8"/>
        <v>0</v>
      </c>
      <c r="AI18" s="74" t="s">
        <v>16</v>
      </c>
      <c r="AJ18" s="76"/>
    </row>
    <row r="19" spans="1:36" s="3" customFormat="1" ht="18.75" customHeight="1">
      <c r="A19" s="61">
        <v>44022</v>
      </c>
      <c r="B19" s="131" t="s">
        <v>6</v>
      </c>
      <c r="C19" s="63"/>
      <c r="D19" s="64" t="s">
        <v>201</v>
      </c>
      <c r="E19" s="65"/>
      <c r="F19" s="66">
        <f t="shared" si="1"/>
        <v>0</v>
      </c>
      <c r="G19" s="67" t="s">
        <v>198</v>
      </c>
      <c r="H19" s="63"/>
      <c r="I19" s="64" t="s">
        <v>201</v>
      </c>
      <c r="J19" s="68"/>
      <c r="K19" s="69">
        <f t="shared" si="2"/>
        <v>0</v>
      </c>
      <c r="L19" s="67" t="s">
        <v>198</v>
      </c>
      <c r="M19" s="70">
        <f t="shared" si="0"/>
        <v>0</v>
      </c>
      <c r="N19" s="71" t="s">
        <v>198</v>
      </c>
      <c r="O19" s="72">
        <f t="shared" si="3"/>
        <v>0</v>
      </c>
      <c r="P19" s="57" t="s">
        <v>16</v>
      </c>
      <c r="Q19" s="72">
        <f t="shared" si="4"/>
        <v>0</v>
      </c>
      <c r="R19" s="57" t="s">
        <v>16</v>
      </c>
      <c r="S19" s="72">
        <f t="shared" si="9"/>
        <v>0</v>
      </c>
      <c r="T19" s="57" t="s">
        <v>16</v>
      </c>
      <c r="U19" s="73">
        <f t="shared" si="10"/>
        <v>0</v>
      </c>
      <c r="V19" s="57" t="s">
        <v>16</v>
      </c>
      <c r="W19" s="262"/>
      <c r="X19" s="263"/>
      <c r="Y19" s="264"/>
      <c r="Z19" s="103"/>
      <c r="AA19" s="133" t="str">
        <f t="shared" si="5"/>
        <v/>
      </c>
      <c r="AB19" s="57" t="s">
        <v>16</v>
      </c>
      <c r="AC19" s="73" t="str">
        <f t="shared" si="6"/>
        <v/>
      </c>
      <c r="AD19" s="57" t="s">
        <v>16</v>
      </c>
      <c r="AE19" s="257">
        <f t="shared" si="7"/>
        <v>0</v>
      </c>
      <c r="AF19" s="258"/>
      <c r="AG19" s="74" t="s">
        <v>16</v>
      </c>
      <c r="AH19" s="75">
        <f t="shared" si="8"/>
        <v>0</v>
      </c>
      <c r="AI19" s="74" t="s">
        <v>16</v>
      </c>
      <c r="AJ19" s="76"/>
    </row>
    <row r="20" spans="1:36" s="3" customFormat="1" ht="18.75" customHeight="1">
      <c r="A20" s="61">
        <v>44023</v>
      </c>
      <c r="B20" s="131" t="s">
        <v>7</v>
      </c>
      <c r="C20" s="63"/>
      <c r="D20" s="64" t="s">
        <v>199</v>
      </c>
      <c r="E20" s="65"/>
      <c r="F20" s="66">
        <f t="shared" si="1"/>
        <v>0</v>
      </c>
      <c r="G20" s="67" t="s">
        <v>198</v>
      </c>
      <c r="H20" s="63"/>
      <c r="I20" s="64" t="s">
        <v>199</v>
      </c>
      <c r="J20" s="68"/>
      <c r="K20" s="69">
        <f t="shared" si="2"/>
        <v>0</v>
      </c>
      <c r="L20" s="67" t="s">
        <v>198</v>
      </c>
      <c r="M20" s="70">
        <f t="shared" si="0"/>
        <v>0</v>
      </c>
      <c r="N20" s="71" t="s">
        <v>198</v>
      </c>
      <c r="O20" s="72">
        <f t="shared" si="3"/>
        <v>0</v>
      </c>
      <c r="P20" s="57" t="s">
        <v>16</v>
      </c>
      <c r="Q20" s="72">
        <f t="shared" si="4"/>
        <v>0</v>
      </c>
      <c r="R20" s="57" t="s">
        <v>16</v>
      </c>
      <c r="S20" s="72">
        <f t="shared" si="9"/>
        <v>0</v>
      </c>
      <c r="T20" s="57" t="s">
        <v>16</v>
      </c>
      <c r="U20" s="73">
        <f t="shared" si="10"/>
        <v>0</v>
      </c>
      <c r="V20" s="57" t="s">
        <v>16</v>
      </c>
      <c r="W20" s="262"/>
      <c r="X20" s="263"/>
      <c r="Y20" s="264"/>
      <c r="Z20" s="103"/>
      <c r="AA20" s="133" t="str">
        <f t="shared" si="5"/>
        <v/>
      </c>
      <c r="AB20" s="57" t="s">
        <v>16</v>
      </c>
      <c r="AC20" s="73" t="str">
        <f t="shared" si="6"/>
        <v/>
      </c>
      <c r="AD20" s="57" t="s">
        <v>16</v>
      </c>
      <c r="AE20" s="257">
        <f t="shared" si="7"/>
        <v>0</v>
      </c>
      <c r="AF20" s="258"/>
      <c r="AG20" s="74" t="s">
        <v>16</v>
      </c>
      <c r="AH20" s="75">
        <f t="shared" si="8"/>
        <v>0</v>
      </c>
      <c r="AI20" s="74" t="s">
        <v>16</v>
      </c>
      <c r="AJ20" s="76"/>
    </row>
    <row r="21" spans="1:36" s="3" customFormat="1" ht="18.75" customHeight="1">
      <c r="A21" s="61">
        <v>44024</v>
      </c>
      <c r="B21" s="131" t="s">
        <v>8</v>
      </c>
      <c r="C21" s="63"/>
      <c r="D21" s="64" t="s">
        <v>201</v>
      </c>
      <c r="E21" s="65"/>
      <c r="F21" s="66">
        <f t="shared" si="1"/>
        <v>0</v>
      </c>
      <c r="G21" s="67" t="s">
        <v>198</v>
      </c>
      <c r="H21" s="63"/>
      <c r="I21" s="64" t="s">
        <v>199</v>
      </c>
      <c r="J21" s="68"/>
      <c r="K21" s="69">
        <f t="shared" si="2"/>
        <v>0</v>
      </c>
      <c r="L21" s="67" t="s">
        <v>198</v>
      </c>
      <c r="M21" s="70">
        <f t="shared" si="0"/>
        <v>0</v>
      </c>
      <c r="N21" s="71" t="s">
        <v>198</v>
      </c>
      <c r="O21" s="72">
        <f t="shared" si="3"/>
        <v>0</v>
      </c>
      <c r="P21" s="57" t="s">
        <v>16</v>
      </c>
      <c r="Q21" s="72">
        <f t="shared" si="4"/>
        <v>0</v>
      </c>
      <c r="R21" s="57" t="s">
        <v>16</v>
      </c>
      <c r="S21" s="72">
        <f t="shared" si="9"/>
        <v>0</v>
      </c>
      <c r="T21" s="57" t="s">
        <v>16</v>
      </c>
      <c r="U21" s="73">
        <f t="shared" si="10"/>
        <v>0</v>
      </c>
      <c r="V21" s="57" t="s">
        <v>16</v>
      </c>
      <c r="W21" s="262"/>
      <c r="X21" s="263"/>
      <c r="Y21" s="264"/>
      <c r="Z21" s="103"/>
      <c r="AA21" s="133" t="str">
        <f t="shared" si="5"/>
        <v/>
      </c>
      <c r="AB21" s="57" t="s">
        <v>16</v>
      </c>
      <c r="AC21" s="73" t="str">
        <f t="shared" si="6"/>
        <v/>
      </c>
      <c r="AD21" s="57" t="s">
        <v>16</v>
      </c>
      <c r="AE21" s="257">
        <f t="shared" si="7"/>
        <v>0</v>
      </c>
      <c r="AF21" s="258"/>
      <c r="AG21" s="74" t="s">
        <v>16</v>
      </c>
      <c r="AH21" s="75">
        <f t="shared" si="8"/>
        <v>0</v>
      </c>
      <c r="AI21" s="74" t="s">
        <v>16</v>
      </c>
      <c r="AJ21" s="76"/>
    </row>
    <row r="22" spans="1:36" s="3" customFormat="1" ht="18.75" customHeight="1">
      <c r="A22" s="61">
        <v>44025</v>
      </c>
      <c r="B22" s="131" t="s">
        <v>2</v>
      </c>
      <c r="C22" s="63"/>
      <c r="D22" s="64" t="s">
        <v>199</v>
      </c>
      <c r="E22" s="65"/>
      <c r="F22" s="66">
        <f t="shared" si="1"/>
        <v>0</v>
      </c>
      <c r="G22" s="67" t="s">
        <v>198</v>
      </c>
      <c r="H22" s="63"/>
      <c r="I22" s="64" t="s">
        <v>199</v>
      </c>
      <c r="J22" s="68"/>
      <c r="K22" s="69">
        <f t="shared" si="2"/>
        <v>0</v>
      </c>
      <c r="L22" s="67" t="s">
        <v>198</v>
      </c>
      <c r="M22" s="70">
        <f t="shared" si="0"/>
        <v>0</v>
      </c>
      <c r="N22" s="71" t="s">
        <v>198</v>
      </c>
      <c r="O22" s="72">
        <f t="shared" si="3"/>
        <v>0</v>
      </c>
      <c r="P22" s="57" t="s">
        <v>16</v>
      </c>
      <c r="Q22" s="72">
        <f t="shared" si="4"/>
        <v>0</v>
      </c>
      <c r="R22" s="57" t="s">
        <v>16</v>
      </c>
      <c r="S22" s="72">
        <f t="shared" si="9"/>
        <v>0</v>
      </c>
      <c r="T22" s="57" t="s">
        <v>16</v>
      </c>
      <c r="U22" s="73">
        <f t="shared" si="10"/>
        <v>0</v>
      </c>
      <c r="V22" s="57" t="s">
        <v>16</v>
      </c>
      <c r="W22" s="262"/>
      <c r="X22" s="263"/>
      <c r="Y22" s="264"/>
      <c r="Z22" s="103"/>
      <c r="AA22" s="133" t="str">
        <f t="shared" si="5"/>
        <v/>
      </c>
      <c r="AB22" s="57" t="s">
        <v>16</v>
      </c>
      <c r="AC22" s="73" t="str">
        <f t="shared" si="6"/>
        <v/>
      </c>
      <c r="AD22" s="57" t="s">
        <v>16</v>
      </c>
      <c r="AE22" s="257">
        <f t="shared" si="7"/>
        <v>0</v>
      </c>
      <c r="AF22" s="258"/>
      <c r="AG22" s="74" t="s">
        <v>16</v>
      </c>
      <c r="AH22" s="75">
        <f t="shared" si="8"/>
        <v>0</v>
      </c>
      <c r="AI22" s="74" t="s">
        <v>16</v>
      </c>
      <c r="AJ22" s="76"/>
    </row>
    <row r="23" spans="1:36" s="3" customFormat="1" ht="18.75" customHeight="1">
      <c r="A23" s="61">
        <v>44026</v>
      </c>
      <c r="B23" s="131" t="s">
        <v>3</v>
      </c>
      <c r="C23" s="63"/>
      <c r="D23" s="64" t="s">
        <v>199</v>
      </c>
      <c r="E23" s="65"/>
      <c r="F23" s="66">
        <f t="shared" si="1"/>
        <v>0</v>
      </c>
      <c r="G23" s="67" t="s">
        <v>198</v>
      </c>
      <c r="H23" s="63"/>
      <c r="I23" s="64" t="s">
        <v>199</v>
      </c>
      <c r="J23" s="68"/>
      <c r="K23" s="69">
        <f t="shared" si="2"/>
        <v>0</v>
      </c>
      <c r="L23" s="67" t="s">
        <v>198</v>
      </c>
      <c r="M23" s="70">
        <f t="shared" si="0"/>
        <v>0</v>
      </c>
      <c r="N23" s="71" t="s">
        <v>198</v>
      </c>
      <c r="O23" s="72">
        <f t="shared" si="3"/>
        <v>0</v>
      </c>
      <c r="P23" s="57" t="s">
        <v>16</v>
      </c>
      <c r="Q23" s="72">
        <f t="shared" si="4"/>
        <v>0</v>
      </c>
      <c r="R23" s="57" t="s">
        <v>16</v>
      </c>
      <c r="S23" s="72">
        <f t="shared" si="9"/>
        <v>0</v>
      </c>
      <c r="T23" s="57" t="s">
        <v>16</v>
      </c>
      <c r="U23" s="73">
        <f t="shared" si="10"/>
        <v>0</v>
      </c>
      <c r="V23" s="57" t="s">
        <v>16</v>
      </c>
      <c r="W23" s="262"/>
      <c r="X23" s="263"/>
      <c r="Y23" s="264"/>
      <c r="Z23" s="103"/>
      <c r="AA23" s="133" t="str">
        <f t="shared" si="5"/>
        <v/>
      </c>
      <c r="AB23" s="57" t="s">
        <v>16</v>
      </c>
      <c r="AC23" s="73" t="str">
        <f t="shared" si="6"/>
        <v/>
      </c>
      <c r="AD23" s="57" t="s">
        <v>16</v>
      </c>
      <c r="AE23" s="257">
        <f t="shared" si="7"/>
        <v>0</v>
      </c>
      <c r="AF23" s="258"/>
      <c r="AG23" s="74" t="s">
        <v>16</v>
      </c>
      <c r="AH23" s="75">
        <f t="shared" si="8"/>
        <v>0</v>
      </c>
      <c r="AI23" s="74" t="s">
        <v>16</v>
      </c>
      <c r="AJ23" s="76"/>
    </row>
    <row r="24" spans="1:36" s="3" customFormat="1" ht="18.75" customHeight="1">
      <c r="A24" s="61">
        <v>44027</v>
      </c>
      <c r="B24" s="131" t="s">
        <v>4</v>
      </c>
      <c r="C24" s="63"/>
      <c r="D24" s="64" t="s">
        <v>199</v>
      </c>
      <c r="E24" s="65"/>
      <c r="F24" s="66">
        <f t="shared" si="1"/>
        <v>0</v>
      </c>
      <c r="G24" s="67" t="s">
        <v>198</v>
      </c>
      <c r="H24" s="63"/>
      <c r="I24" s="64" t="s">
        <v>199</v>
      </c>
      <c r="J24" s="68"/>
      <c r="K24" s="69">
        <f t="shared" si="2"/>
        <v>0</v>
      </c>
      <c r="L24" s="67" t="s">
        <v>198</v>
      </c>
      <c r="M24" s="70">
        <f t="shared" si="0"/>
        <v>0</v>
      </c>
      <c r="N24" s="71" t="s">
        <v>198</v>
      </c>
      <c r="O24" s="72">
        <f t="shared" si="3"/>
        <v>0</v>
      </c>
      <c r="P24" s="57" t="s">
        <v>16</v>
      </c>
      <c r="Q24" s="72">
        <f t="shared" si="4"/>
        <v>0</v>
      </c>
      <c r="R24" s="57" t="s">
        <v>16</v>
      </c>
      <c r="S24" s="72">
        <f t="shared" si="9"/>
        <v>0</v>
      </c>
      <c r="T24" s="57" t="s">
        <v>16</v>
      </c>
      <c r="U24" s="73">
        <f t="shared" si="10"/>
        <v>0</v>
      </c>
      <c r="V24" s="57" t="s">
        <v>16</v>
      </c>
      <c r="W24" s="262"/>
      <c r="X24" s="263"/>
      <c r="Y24" s="264"/>
      <c r="Z24" s="103"/>
      <c r="AA24" s="133" t="str">
        <f t="shared" si="5"/>
        <v/>
      </c>
      <c r="AB24" s="57" t="s">
        <v>16</v>
      </c>
      <c r="AC24" s="73" t="str">
        <f t="shared" si="6"/>
        <v/>
      </c>
      <c r="AD24" s="57" t="s">
        <v>16</v>
      </c>
      <c r="AE24" s="257">
        <f t="shared" si="7"/>
        <v>0</v>
      </c>
      <c r="AF24" s="258"/>
      <c r="AG24" s="74" t="s">
        <v>16</v>
      </c>
      <c r="AH24" s="75">
        <f t="shared" si="8"/>
        <v>0</v>
      </c>
      <c r="AI24" s="74" t="s">
        <v>16</v>
      </c>
      <c r="AJ24" s="76"/>
    </row>
    <row r="25" spans="1:36" s="3" customFormat="1" ht="18.75" customHeight="1">
      <c r="A25" s="61">
        <v>44028</v>
      </c>
      <c r="B25" s="131" t="s">
        <v>5</v>
      </c>
      <c r="C25" s="63"/>
      <c r="D25" s="64" t="s">
        <v>199</v>
      </c>
      <c r="E25" s="65"/>
      <c r="F25" s="66">
        <f t="shared" si="1"/>
        <v>0</v>
      </c>
      <c r="G25" s="67" t="s">
        <v>198</v>
      </c>
      <c r="H25" s="63"/>
      <c r="I25" s="64" t="s">
        <v>201</v>
      </c>
      <c r="J25" s="68"/>
      <c r="K25" s="69">
        <f t="shared" si="2"/>
        <v>0</v>
      </c>
      <c r="L25" s="67" t="s">
        <v>198</v>
      </c>
      <c r="M25" s="70">
        <f t="shared" si="0"/>
        <v>0</v>
      </c>
      <c r="N25" s="71" t="s">
        <v>198</v>
      </c>
      <c r="O25" s="72">
        <f t="shared" si="3"/>
        <v>0</v>
      </c>
      <c r="P25" s="57" t="s">
        <v>16</v>
      </c>
      <c r="Q25" s="72">
        <f t="shared" si="4"/>
        <v>0</v>
      </c>
      <c r="R25" s="57" t="s">
        <v>16</v>
      </c>
      <c r="S25" s="72">
        <f t="shared" si="9"/>
        <v>0</v>
      </c>
      <c r="T25" s="57" t="s">
        <v>16</v>
      </c>
      <c r="U25" s="73">
        <f t="shared" si="10"/>
        <v>0</v>
      </c>
      <c r="V25" s="57" t="s">
        <v>16</v>
      </c>
      <c r="W25" s="262"/>
      <c r="X25" s="263"/>
      <c r="Y25" s="264"/>
      <c r="Z25" s="103"/>
      <c r="AA25" s="133" t="str">
        <f t="shared" si="5"/>
        <v/>
      </c>
      <c r="AB25" s="57" t="s">
        <v>16</v>
      </c>
      <c r="AC25" s="73" t="str">
        <f t="shared" si="6"/>
        <v/>
      </c>
      <c r="AD25" s="57" t="s">
        <v>16</v>
      </c>
      <c r="AE25" s="257">
        <f t="shared" si="7"/>
        <v>0</v>
      </c>
      <c r="AF25" s="258"/>
      <c r="AG25" s="74" t="s">
        <v>16</v>
      </c>
      <c r="AH25" s="75">
        <f t="shared" si="8"/>
        <v>0</v>
      </c>
      <c r="AI25" s="74" t="s">
        <v>16</v>
      </c>
      <c r="AJ25" s="76"/>
    </row>
    <row r="26" spans="1:36" s="3" customFormat="1" ht="18.75" customHeight="1">
      <c r="A26" s="61">
        <v>44029</v>
      </c>
      <c r="B26" s="131" t="s">
        <v>6</v>
      </c>
      <c r="C26" s="63"/>
      <c r="D26" s="64" t="s">
        <v>199</v>
      </c>
      <c r="E26" s="65"/>
      <c r="F26" s="66">
        <f t="shared" si="1"/>
        <v>0</v>
      </c>
      <c r="G26" s="67" t="s">
        <v>198</v>
      </c>
      <c r="H26" s="63"/>
      <c r="I26" s="64" t="s">
        <v>201</v>
      </c>
      <c r="J26" s="68"/>
      <c r="K26" s="69">
        <f t="shared" si="2"/>
        <v>0</v>
      </c>
      <c r="L26" s="67" t="s">
        <v>198</v>
      </c>
      <c r="M26" s="70">
        <f t="shared" si="0"/>
        <v>0</v>
      </c>
      <c r="N26" s="71" t="s">
        <v>198</v>
      </c>
      <c r="O26" s="72">
        <f t="shared" si="3"/>
        <v>0</v>
      </c>
      <c r="P26" s="57" t="s">
        <v>16</v>
      </c>
      <c r="Q26" s="72">
        <f t="shared" si="4"/>
        <v>0</v>
      </c>
      <c r="R26" s="57" t="s">
        <v>16</v>
      </c>
      <c r="S26" s="72">
        <f t="shared" si="9"/>
        <v>0</v>
      </c>
      <c r="T26" s="57" t="s">
        <v>16</v>
      </c>
      <c r="U26" s="73">
        <f t="shared" si="10"/>
        <v>0</v>
      </c>
      <c r="V26" s="57" t="s">
        <v>16</v>
      </c>
      <c r="W26" s="262"/>
      <c r="X26" s="263"/>
      <c r="Y26" s="264"/>
      <c r="Z26" s="103"/>
      <c r="AA26" s="133" t="str">
        <f t="shared" si="5"/>
        <v/>
      </c>
      <c r="AB26" s="57" t="s">
        <v>16</v>
      </c>
      <c r="AC26" s="73" t="str">
        <f t="shared" si="6"/>
        <v/>
      </c>
      <c r="AD26" s="57" t="s">
        <v>16</v>
      </c>
      <c r="AE26" s="257">
        <f t="shared" si="7"/>
        <v>0</v>
      </c>
      <c r="AF26" s="258"/>
      <c r="AG26" s="74" t="s">
        <v>16</v>
      </c>
      <c r="AH26" s="75">
        <f t="shared" si="8"/>
        <v>0</v>
      </c>
      <c r="AI26" s="74" t="s">
        <v>16</v>
      </c>
      <c r="AJ26" s="76"/>
    </row>
    <row r="27" spans="1:36" s="3" customFormat="1" ht="18.75" customHeight="1">
      <c r="A27" s="61">
        <v>44030</v>
      </c>
      <c r="B27" s="131" t="s">
        <v>7</v>
      </c>
      <c r="C27" s="63"/>
      <c r="D27" s="64" t="s">
        <v>199</v>
      </c>
      <c r="E27" s="65"/>
      <c r="F27" s="66">
        <f t="shared" si="1"/>
        <v>0</v>
      </c>
      <c r="G27" s="67" t="s">
        <v>198</v>
      </c>
      <c r="H27" s="63"/>
      <c r="I27" s="64" t="s">
        <v>199</v>
      </c>
      <c r="J27" s="68"/>
      <c r="K27" s="69">
        <f t="shared" si="2"/>
        <v>0</v>
      </c>
      <c r="L27" s="67" t="s">
        <v>198</v>
      </c>
      <c r="M27" s="70">
        <f t="shared" si="0"/>
        <v>0</v>
      </c>
      <c r="N27" s="71" t="s">
        <v>198</v>
      </c>
      <c r="O27" s="72">
        <f t="shared" si="3"/>
        <v>0</v>
      </c>
      <c r="P27" s="57" t="s">
        <v>16</v>
      </c>
      <c r="Q27" s="72">
        <f t="shared" si="4"/>
        <v>0</v>
      </c>
      <c r="R27" s="57" t="s">
        <v>16</v>
      </c>
      <c r="S27" s="72">
        <f t="shared" si="9"/>
        <v>0</v>
      </c>
      <c r="T27" s="57" t="s">
        <v>16</v>
      </c>
      <c r="U27" s="73">
        <f t="shared" si="10"/>
        <v>0</v>
      </c>
      <c r="V27" s="57" t="s">
        <v>16</v>
      </c>
      <c r="W27" s="262"/>
      <c r="X27" s="263"/>
      <c r="Y27" s="264"/>
      <c r="Z27" s="103"/>
      <c r="AA27" s="133" t="str">
        <f t="shared" si="5"/>
        <v/>
      </c>
      <c r="AB27" s="57" t="s">
        <v>16</v>
      </c>
      <c r="AC27" s="73" t="str">
        <f t="shared" si="6"/>
        <v/>
      </c>
      <c r="AD27" s="57" t="s">
        <v>16</v>
      </c>
      <c r="AE27" s="257">
        <f t="shared" si="7"/>
        <v>0</v>
      </c>
      <c r="AF27" s="258"/>
      <c r="AG27" s="74" t="s">
        <v>16</v>
      </c>
      <c r="AH27" s="75">
        <f t="shared" si="8"/>
        <v>0</v>
      </c>
      <c r="AI27" s="74" t="s">
        <v>16</v>
      </c>
      <c r="AJ27" s="76"/>
    </row>
    <row r="28" spans="1:36" s="3" customFormat="1" ht="18.75" customHeight="1">
      <c r="A28" s="61">
        <v>44031</v>
      </c>
      <c r="B28" s="131" t="s">
        <v>8</v>
      </c>
      <c r="C28" s="63"/>
      <c r="D28" s="64" t="s">
        <v>199</v>
      </c>
      <c r="E28" s="65"/>
      <c r="F28" s="66">
        <f t="shared" si="1"/>
        <v>0</v>
      </c>
      <c r="G28" s="67" t="s">
        <v>198</v>
      </c>
      <c r="H28" s="63"/>
      <c r="I28" s="64" t="s">
        <v>199</v>
      </c>
      <c r="J28" s="68"/>
      <c r="K28" s="69">
        <f t="shared" si="2"/>
        <v>0</v>
      </c>
      <c r="L28" s="67" t="s">
        <v>198</v>
      </c>
      <c r="M28" s="70">
        <f t="shared" si="0"/>
        <v>0</v>
      </c>
      <c r="N28" s="71" t="s">
        <v>198</v>
      </c>
      <c r="O28" s="72">
        <f t="shared" si="3"/>
        <v>0</v>
      </c>
      <c r="P28" s="57" t="s">
        <v>16</v>
      </c>
      <c r="Q28" s="72">
        <f t="shared" si="4"/>
        <v>0</v>
      </c>
      <c r="R28" s="57" t="s">
        <v>16</v>
      </c>
      <c r="S28" s="72">
        <f t="shared" si="9"/>
        <v>0</v>
      </c>
      <c r="T28" s="57" t="s">
        <v>16</v>
      </c>
      <c r="U28" s="73">
        <f t="shared" si="10"/>
        <v>0</v>
      </c>
      <c r="V28" s="57" t="s">
        <v>16</v>
      </c>
      <c r="W28" s="262"/>
      <c r="X28" s="263"/>
      <c r="Y28" s="264"/>
      <c r="Z28" s="103"/>
      <c r="AA28" s="133" t="str">
        <f t="shared" si="5"/>
        <v/>
      </c>
      <c r="AB28" s="57" t="s">
        <v>16</v>
      </c>
      <c r="AC28" s="73" t="str">
        <f t="shared" si="6"/>
        <v/>
      </c>
      <c r="AD28" s="57" t="s">
        <v>16</v>
      </c>
      <c r="AE28" s="257">
        <f t="shared" si="7"/>
        <v>0</v>
      </c>
      <c r="AF28" s="258"/>
      <c r="AG28" s="74" t="s">
        <v>16</v>
      </c>
      <c r="AH28" s="75">
        <f t="shared" si="8"/>
        <v>0</v>
      </c>
      <c r="AI28" s="74" t="s">
        <v>16</v>
      </c>
      <c r="AJ28" s="76"/>
    </row>
    <row r="29" spans="1:36" s="3" customFormat="1" ht="18.75" customHeight="1">
      <c r="A29" s="61">
        <v>44032</v>
      </c>
      <c r="B29" s="131" t="s">
        <v>2</v>
      </c>
      <c r="C29" s="63"/>
      <c r="D29" s="64" t="s">
        <v>199</v>
      </c>
      <c r="E29" s="65"/>
      <c r="F29" s="66">
        <f t="shared" si="1"/>
        <v>0</v>
      </c>
      <c r="G29" s="67" t="s">
        <v>198</v>
      </c>
      <c r="H29" s="63"/>
      <c r="I29" s="64" t="s">
        <v>201</v>
      </c>
      <c r="J29" s="68"/>
      <c r="K29" s="69">
        <f t="shared" si="2"/>
        <v>0</v>
      </c>
      <c r="L29" s="67" t="s">
        <v>198</v>
      </c>
      <c r="M29" s="70">
        <f t="shared" si="0"/>
        <v>0</v>
      </c>
      <c r="N29" s="71" t="s">
        <v>198</v>
      </c>
      <c r="O29" s="72">
        <f t="shared" si="3"/>
        <v>0</v>
      </c>
      <c r="P29" s="57" t="s">
        <v>16</v>
      </c>
      <c r="Q29" s="72">
        <f t="shared" si="4"/>
        <v>0</v>
      </c>
      <c r="R29" s="57" t="s">
        <v>16</v>
      </c>
      <c r="S29" s="72">
        <f t="shared" si="9"/>
        <v>0</v>
      </c>
      <c r="T29" s="57" t="s">
        <v>16</v>
      </c>
      <c r="U29" s="73">
        <f t="shared" si="10"/>
        <v>0</v>
      </c>
      <c r="V29" s="57" t="s">
        <v>16</v>
      </c>
      <c r="W29" s="262"/>
      <c r="X29" s="263"/>
      <c r="Y29" s="264"/>
      <c r="Z29" s="103"/>
      <c r="AA29" s="133" t="str">
        <f t="shared" si="5"/>
        <v/>
      </c>
      <c r="AB29" s="57" t="s">
        <v>16</v>
      </c>
      <c r="AC29" s="73" t="str">
        <f t="shared" si="6"/>
        <v/>
      </c>
      <c r="AD29" s="57" t="s">
        <v>16</v>
      </c>
      <c r="AE29" s="257">
        <f t="shared" si="7"/>
        <v>0</v>
      </c>
      <c r="AF29" s="258"/>
      <c r="AG29" s="74" t="s">
        <v>16</v>
      </c>
      <c r="AH29" s="75">
        <f t="shared" si="8"/>
        <v>0</v>
      </c>
      <c r="AI29" s="74" t="s">
        <v>16</v>
      </c>
      <c r="AJ29" s="76"/>
    </row>
    <row r="30" spans="1:36" s="3" customFormat="1" ht="18.75" customHeight="1">
      <c r="A30" s="61">
        <v>44033</v>
      </c>
      <c r="B30" s="131" t="s">
        <v>3</v>
      </c>
      <c r="C30" s="63"/>
      <c r="D30" s="64" t="s">
        <v>199</v>
      </c>
      <c r="E30" s="65"/>
      <c r="F30" s="66">
        <f t="shared" si="1"/>
        <v>0</v>
      </c>
      <c r="G30" s="67" t="s">
        <v>198</v>
      </c>
      <c r="H30" s="63"/>
      <c r="I30" s="64" t="s">
        <v>199</v>
      </c>
      <c r="J30" s="68"/>
      <c r="K30" s="69">
        <f t="shared" si="2"/>
        <v>0</v>
      </c>
      <c r="L30" s="67" t="s">
        <v>198</v>
      </c>
      <c r="M30" s="70">
        <f t="shared" si="0"/>
        <v>0</v>
      </c>
      <c r="N30" s="71" t="s">
        <v>198</v>
      </c>
      <c r="O30" s="72">
        <f t="shared" si="3"/>
        <v>0</v>
      </c>
      <c r="P30" s="57" t="s">
        <v>16</v>
      </c>
      <c r="Q30" s="72">
        <f t="shared" si="4"/>
        <v>0</v>
      </c>
      <c r="R30" s="57" t="s">
        <v>16</v>
      </c>
      <c r="S30" s="72">
        <f t="shared" si="9"/>
        <v>0</v>
      </c>
      <c r="T30" s="57" t="s">
        <v>16</v>
      </c>
      <c r="U30" s="73">
        <f t="shared" si="10"/>
        <v>0</v>
      </c>
      <c r="V30" s="57" t="s">
        <v>16</v>
      </c>
      <c r="W30" s="262"/>
      <c r="X30" s="263"/>
      <c r="Y30" s="264"/>
      <c r="Z30" s="103"/>
      <c r="AA30" s="133" t="str">
        <f t="shared" si="5"/>
        <v/>
      </c>
      <c r="AB30" s="57" t="s">
        <v>16</v>
      </c>
      <c r="AC30" s="73" t="str">
        <f t="shared" si="6"/>
        <v/>
      </c>
      <c r="AD30" s="57" t="s">
        <v>16</v>
      </c>
      <c r="AE30" s="257">
        <f t="shared" si="7"/>
        <v>0</v>
      </c>
      <c r="AF30" s="258"/>
      <c r="AG30" s="74" t="s">
        <v>16</v>
      </c>
      <c r="AH30" s="75">
        <f t="shared" si="8"/>
        <v>0</v>
      </c>
      <c r="AI30" s="74" t="s">
        <v>16</v>
      </c>
      <c r="AJ30" s="76"/>
    </row>
    <row r="31" spans="1:36" s="3" customFormat="1" ht="18.75" customHeight="1">
      <c r="A31" s="61">
        <v>44034</v>
      </c>
      <c r="B31" s="131" t="s">
        <v>4</v>
      </c>
      <c r="C31" s="63"/>
      <c r="D31" s="64" t="s">
        <v>199</v>
      </c>
      <c r="E31" s="65"/>
      <c r="F31" s="66">
        <f t="shared" si="1"/>
        <v>0</v>
      </c>
      <c r="G31" s="67" t="s">
        <v>198</v>
      </c>
      <c r="H31" s="63"/>
      <c r="I31" s="64" t="s">
        <v>199</v>
      </c>
      <c r="J31" s="68"/>
      <c r="K31" s="69">
        <f t="shared" si="2"/>
        <v>0</v>
      </c>
      <c r="L31" s="67" t="s">
        <v>198</v>
      </c>
      <c r="M31" s="70">
        <f t="shared" si="0"/>
        <v>0</v>
      </c>
      <c r="N31" s="71" t="s">
        <v>198</v>
      </c>
      <c r="O31" s="72">
        <f t="shared" si="3"/>
        <v>0</v>
      </c>
      <c r="P31" s="57" t="s">
        <v>16</v>
      </c>
      <c r="Q31" s="72">
        <f t="shared" si="4"/>
        <v>0</v>
      </c>
      <c r="R31" s="57" t="s">
        <v>16</v>
      </c>
      <c r="S31" s="72">
        <f t="shared" si="9"/>
        <v>0</v>
      </c>
      <c r="T31" s="57" t="s">
        <v>16</v>
      </c>
      <c r="U31" s="73">
        <f t="shared" si="10"/>
        <v>0</v>
      </c>
      <c r="V31" s="57" t="s">
        <v>16</v>
      </c>
      <c r="W31" s="262"/>
      <c r="X31" s="263"/>
      <c r="Y31" s="264"/>
      <c r="Z31" s="103"/>
      <c r="AA31" s="133" t="str">
        <f t="shared" si="5"/>
        <v/>
      </c>
      <c r="AB31" s="57" t="s">
        <v>16</v>
      </c>
      <c r="AC31" s="73" t="str">
        <f t="shared" si="6"/>
        <v/>
      </c>
      <c r="AD31" s="57" t="s">
        <v>16</v>
      </c>
      <c r="AE31" s="257">
        <f t="shared" si="7"/>
        <v>0</v>
      </c>
      <c r="AF31" s="258"/>
      <c r="AG31" s="74" t="s">
        <v>16</v>
      </c>
      <c r="AH31" s="75">
        <f t="shared" si="8"/>
        <v>0</v>
      </c>
      <c r="AI31" s="74" t="s">
        <v>16</v>
      </c>
      <c r="AJ31" s="76"/>
    </row>
    <row r="32" spans="1:36" s="3" customFormat="1" ht="18.75" customHeight="1">
      <c r="A32" s="61">
        <v>44035</v>
      </c>
      <c r="B32" s="131" t="s">
        <v>5</v>
      </c>
      <c r="C32" s="63"/>
      <c r="D32" s="64" t="s">
        <v>199</v>
      </c>
      <c r="E32" s="65"/>
      <c r="F32" s="66">
        <f t="shared" si="1"/>
        <v>0</v>
      </c>
      <c r="G32" s="67" t="s">
        <v>198</v>
      </c>
      <c r="H32" s="63"/>
      <c r="I32" s="64" t="s">
        <v>199</v>
      </c>
      <c r="J32" s="68"/>
      <c r="K32" s="69">
        <f t="shared" si="2"/>
        <v>0</v>
      </c>
      <c r="L32" s="67" t="s">
        <v>198</v>
      </c>
      <c r="M32" s="70">
        <f t="shared" si="0"/>
        <v>0</v>
      </c>
      <c r="N32" s="71" t="s">
        <v>198</v>
      </c>
      <c r="O32" s="72">
        <f t="shared" si="3"/>
        <v>0</v>
      </c>
      <c r="P32" s="57" t="s">
        <v>16</v>
      </c>
      <c r="Q32" s="72">
        <f t="shared" si="4"/>
        <v>0</v>
      </c>
      <c r="R32" s="57" t="s">
        <v>16</v>
      </c>
      <c r="S32" s="72">
        <f t="shared" si="9"/>
        <v>0</v>
      </c>
      <c r="T32" s="57" t="s">
        <v>16</v>
      </c>
      <c r="U32" s="73">
        <f t="shared" si="10"/>
        <v>0</v>
      </c>
      <c r="V32" s="57" t="s">
        <v>16</v>
      </c>
      <c r="W32" s="262"/>
      <c r="X32" s="263"/>
      <c r="Y32" s="264"/>
      <c r="Z32" s="103"/>
      <c r="AA32" s="133" t="str">
        <f t="shared" si="5"/>
        <v/>
      </c>
      <c r="AB32" s="57" t="s">
        <v>16</v>
      </c>
      <c r="AC32" s="73" t="str">
        <f t="shared" si="6"/>
        <v/>
      </c>
      <c r="AD32" s="57" t="s">
        <v>16</v>
      </c>
      <c r="AE32" s="257">
        <f t="shared" si="7"/>
        <v>0</v>
      </c>
      <c r="AF32" s="258"/>
      <c r="AG32" s="74" t="s">
        <v>16</v>
      </c>
      <c r="AH32" s="75">
        <f t="shared" si="8"/>
        <v>0</v>
      </c>
      <c r="AI32" s="74" t="s">
        <v>16</v>
      </c>
      <c r="AJ32" s="76"/>
    </row>
    <row r="33" spans="1:36" s="3" customFormat="1" ht="18.75" customHeight="1">
      <c r="A33" s="61">
        <v>44036</v>
      </c>
      <c r="B33" s="131" t="s">
        <v>6</v>
      </c>
      <c r="C33" s="63"/>
      <c r="D33" s="64" t="s">
        <v>199</v>
      </c>
      <c r="E33" s="65"/>
      <c r="F33" s="66">
        <f t="shared" si="1"/>
        <v>0</v>
      </c>
      <c r="G33" s="67" t="s">
        <v>198</v>
      </c>
      <c r="H33" s="63"/>
      <c r="I33" s="64" t="s">
        <v>201</v>
      </c>
      <c r="J33" s="68"/>
      <c r="K33" s="69">
        <f t="shared" si="2"/>
        <v>0</v>
      </c>
      <c r="L33" s="67" t="s">
        <v>198</v>
      </c>
      <c r="M33" s="70">
        <f t="shared" si="0"/>
        <v>0</v>
      </c>
      <c r="N33" s="71" t="s">
        <v>198</v>
      </c>
      <c r="O33" s="72">
        <f t="shared" si="3"/>
        <v>0</v>
      </c>
      <c r="P33" s="57" t="s">
        <v>16</v>
      </c>
      <c r="Q33" s="72">
        <f t="shared" si="4"/>
        <v>0</v>
      </c>
      <c r="R33" s="57" t="s">
        <v>16</v>
      </c>
      <c r="S33" s="72">
        <f t="shared" si="9"/>
        <v>0</v>
      </c>
      <c r="T33" s="57" t="s">
        <v>16</v>
      </c>
      <c r="U33" s="73">
        <f t="shared" si="10"/>
        <v>0</v>
      </c>
      <c r="V33" s="57" t="s">
        <v>16</v>
      </c>
      <c r="W33" s="262"/>
      <c r="X33" s="263"/>
      <c r="Y33" s="264"/>
      <c r="Z33" s="103"/>
      <c r="AA33" s="133" t="str">
        <f t="shared" si="5"/>
        <v/>
      </c>
      <c r="AB33" s="57" t="s">
        <v>16</v>
      </c>
      <c r="AC33" s="73" t="str">
        <f t="shared" si="6"/>
        <v/>
      </c>
      <c r="AD33" s="57" t="s">
        <v>16</v>
      </c>
      <c r="AE33" s="257">
        <f t="shared" si="7"/>
        <v>0</v>
      </c>
      <c r="AF33" s="258"/>
      <c r="AG33" s="74" t="s">
        <v>16</v>
      </c>
      <c r="AH33" s="75">
        <f t="shared" si="8"/>
        <v>0</v>
      </c>
      <c r="AI33" s="74" t="s">
        <v>16</v>
      </c>
      <c r="AJ33" s="76"/>
    </row>
    <row r="34" spans="1:36" s="3" customFormat="1" ht="18.75" customHeight="1">
      <c r="A34" s="61">
        <v>44037</v>
      </c>
      <c r="B34" s="131" t="s">
        <v>7</v>
      </c>
      <c r="C34" s="63"/>
      <c r="D34" s="64" t="s">
        <v>199</v>
      </c>
      <c r="E34" s="65"/>
      <c r="F34" s="66">
        <f t="shared" si="1"/>
        <v>0</v>
      </c>
      <c r="G34" s="67" t="s">
        <v>198</v>
      </c>
      <c r="H34" s="63"/>
      <c r="I34" s="64" t="s">
        <v>201</v>
      </c>
      <c r="J34" s="68"/>
      <c r="K34" s="69">
        <f t="shared" si="2"/>
        <v>0</v>
      </c>
      <c r="L34" s="67" t="s">
        <v>198</v>
      </c>
      <c r="M34" s="70">
        <f t="shared" si="0"/>
        <v>0</v>
      </c>
      <c r="N34" s="71" t="s">
        <v>198</v>
      </c>
      <c r="O34" s="72">
        <f t="shared" si="3"/>
        <v>0</v>
      </c>
      <c r="P34" s="57" t="s">
        <v>16</v>
      </c>
      <c r="Q34" s="72">
        <f t="shared" si="4"/>
        <v>0</v>
      </c>
      <c r="R34" s="57" t="s">
        <v>16</v>
      </c>
      <c r="S34" s="72">
        <f t="shared" si="9"/>
        <v>0</v>
      </c>
      <c r="T34" s="57" t="s">
        <v>16</v>
      </c>
      <c r="U34" s="73">
        <f t="shared" si="10"/>
        <v>0</v>
      </c>
      <c r="V34" s="57" t="s">
        <v>16</v>
      </c>
      <c r="W34" s="262"/>
      <c r="X34" s="263"/>
      <c r="Y34" s="264"/>
      <c r="Z34" s="103"/>
      <c r="AA34" s="133" t="str">
        <f t="shared" si="5"/>
        <v/>
      </c>
      <c r="AB34" s="57" t="s">
        <v>16</v>
      </c>
      <c r="AC34" s="73" t="str">
        <f t="shared" si="6"/>
        <v/>
      </c>
      <c r="AD34" s="57" t="s">
        <v>16</v>
      </c>
      <c r="AE34" s="257">
        <f t="shared" si="7"/>
        <v>0</v>
      </c>
      <c r="AF34" s="258"/>
      <c r="AG34" s="74" t="s">
        <v>16</v>
      </c>
      <c r="AH34" s="75">
        <f t="shared" si="8"/>
        <v>0</v>
      </c>
      <c r="AI34" s="74" t="s">
        <v>16</v>
      </c>
      <c r="AJ34" s="76"/>
    </row>
    <row r="35" spans="1:36" s="3" customFormat="1" ht="18.75" customHeight="1">
      <c r="A35" s="61">
        <v>44038</v>
      </c>
      <c r="B35" s="131" t="s">
        <v>8</v>
      </c>
      <c r="C35" s="63"/>
      <c r="D35" s="64" t="s">
        <v>199</v>
      </c>
      <c r="E35" s="65"/>
      <c r="F35" s="66">
        <f t="shared" si="1"/>
        <v>0</v>
      </c>
      <c r="G35" s="67" t="s">
        <v>198</v>
      </c>
      <c r="H35" s="63"/>
      <c r="I35" s="64" t="s">
        <v>201</v>
      </c>
      <c r="J35" s="68"/>
      <c r="K35" s="69">
        <f t="shared" si="2"/>
        <v>0</v>
      </c>
      <c r="L35" s="67" t="s">
        <v>198</v>
      </c>
      <c r="M35" s="70">
        <f t="shared" si="0"/>
        <v>0</v>
      </c>
      <c r="N35" s="71" t="s">
        <v>198</v>
      </c>
      <c r="O35" s="72">
        <f t="shared" si="3"/>
        <v>0</v>
      </c>
      <c r="P35" s="57" t="s">
        <v>16</v>
      </c>
      <c r="Q35" s="72">
        <f t="shared" si="4"/>
        <v>0</v>
      </c>
      <c r="R35" s="57" t="s">
        <v>16</v>
      </c>
      <c r="S35" s="72">
        <f t="shared" si="9"/>
        <v>0</v>
      </c>
      <c r="T35" s="57" t="s">
        <v>16</v>
      </c>
      <c r="U35" s="73">
        <f t="shared" si="10"/>
        <v>0</v>
      </c>
      <c r="V35" s="57" t="s">
        <v>16</v>
      </c>
      <c r="W35" s="262"/>
      <c r="X35" s="263"/>
      <c r="Y35" s="264"/>
      <c r="Z35" s="103"/>
      <c r="AA35" s="133" t="str">
        <f t="shared" si="5"/>
        <v/>
      </c>
      <c r="AB35" s="57" t="s">
        <v>16</v>
      </c>
      <c r="AC35" s="73" t="str">
        <f t="shared" si="6"/>
        <v/>
      </c>
      <c r="AD35" s="57" t="s">
        <v>16</v>
      </c>
      <c r="AE35" s="257">
        <f t="shared" si="7"/>
        <v>0</v>
      </c>
      <c r="AF35" s="258"/>
      <c r="AG35" s="74" t="s">
        <v>16</v>
      </c>
      <c r="AH35" s="75">
        <f t="shared" si="8"/>
        <v>0</v>
      </c>
      <c r="AI35" s="74" t="s">
        <v>16</v>
      </c>
      <c r="AJ35" s="76"/>
    </row>
    <row r="36" spans="1:36" s="3" customFormat="1" ht="18.75" customHeight="1">
      <c r="A36" s="61">
        <v>44039</v>
      </c>
      <c r="B36" s="131" t="s">
        <v>2</v>
      </c>
      <c r="C36" s="63"/>
      <c r="D36" s="64" t="s">
        <v>199</v>
      </c>
      <c r="E36" s="65"/>
      <c r="F36" s="66">
        <f t="shared" si="1"/>
        <v>0</v>
      </c>
      <c r="G36" s="67" t="s">
        <v>198</v>
      </c>
      <c r="H36" s="63"/>
      <c r="I36" s="64" t="s">
        <v>199</v>
      </c>
      <c r="J36" s="68"/>
      <c r="K36" s="69">
        <f t="shared" si="2"/>
        <v>0</v>
      </c>
      <c r="L36" s="67" t="s">
        <v>198</v>
      </c>
      <c r="M36" s="70">
        <f t="shared" si="0"/>
        <v>0</v>
      </c>
      <c r="N36" s="71" t="s">
        <v>198</v>
      </c>
      <c r="O36" s="72">
        <f t="shared" si="3"/>
        <v>0</v>
      </c>
      <c r="P36" s="57" t="s">
        <v>16</v>
      </c>
      <c r="Q36" s="72">
        <f t="shared" si="4"/>
        <v>0</v>
      </c>
      <c r="R36" s="57" t="s">
        <v>16</v>
      </c>
      <c r="S36" s="72">
        <f t="shared" si="9"/>
        <v>0</v>
      </c>
      <c r="T36" s="57" t="s">
        <v>16</v>
      </c>
      <c r="U36" s="73">
        <f t="shared" si="10"/>
        <v>0</v>
      </c>
      <c r="V36" s="57" t="s">
        <v>16</v>
      </c>
      <c r="W36" s="262"/>
      <c r="X36" s="263"/>
      <c r="Y36" s="264"/>
      <c r="Z36" s="103"/>
      <c r="AA36" s="133" t="str">
        <f t="shared" si="5"/>
        <v/>
      </c>
      <c r="AB36" s="57" t="s">
        <v>16</v>
      </c>
      <c r="AC36" s="73" t="str">
        <f t="shared" si="6"/>
        <v/>
      </c>
      <c r="AD36" s="57" t="s">
        <v>16</v>
      </c>
      <c r="AE36" s="257">
        <f t="shared" si="7"/>
        <v>0</v>
      </c>
      <c r="AF36" s="258"/>
      <c r="AG36" s="74" t="s">
        <v>16</v>
      </c>
      <c r="AH36" s="75">
        <f t="shared" si="8"/>
        <v>0</v>
      </c>
      <c r="AI36" s="74" t="s">
        <v>16</v>
      </c>
      <c r="AJ36" s="76"/>
    </row>
    <row r="37" spans="1:36" s="3" customFormat="1" ht="18.75" customHeight="1">
      <c r="A37" s="61">
        <v>44040</v>
      </c>
      <c r="B37" s="131" t="s">
        <v>3</v>
      </c>
      <c r="C37" s="77"/>
      <c r="D37" s="64" t="s">
        <v>199</v>
      </c>
      <c r="E37" s="78"/>
      <c r="F37" s="66">
        <f t="shared" si="1"/>
        <v>0</v>
      </c>
      <c r="G37" s="67" t="s">
        <v>198</v>
      </c>
      <c r="H37" s="77"/>
      <c r="I37" s="64" t="s">
        <v>201</v>
      </c>
      <c r="J37" s="79"/>
      <c r="K37" s="69">
        <f t="shared" si="2"/>
        <v>0</v>
      </c>
      <c r="L37" s="67" t="s">
        <v>198</v>
      </c>
      <c r="M37" s="70">
        <f t="shared" si="0"/>
        <v>0</v>
      </c>
      <c r="N37" s="71" t="s">
        <v>198</v>
      </c>
      <c r="O37" s="72">
        <f t="shared" si="3"/>
        <v>0</v>
      </c>
      <c r="P37" s="57" t="s">
        <v>16</v>
      </c>
      <c r="Q37" s="72">
        <f t="shared" si="4"/>
        <v>0</v>
      </c>
      <c r="R37" s="57" t="s">
        <v>16</v>
      </c>
      <c r="S37" s="72">
        <f t="shared" si="9"/>
        <v>0</v>
      </c>
      <c r="T37" s="57" t="s">
        <v>16</v>
      </c>
      <c r="U37" s="73">
        <f t="shared" si="10"/>
        <v>0</v>
      </c>
      <c r="V37" s="57" t="s">
        <v>16</v>
      </c>
      <c r="W37" s="262"/>
      <c r="X37" s="263"/>
      <c r="Y37" s="264"/>
      <c r="Z37" s="103"/>
      <c r="AA37" s="133" t="str">
        <f t="shared" si="5"/>
        <v/>
      </c>
      <c r="AB37" s="57" t="s">
        <v>16</v>
      </c>
      <c r="AC37" s="73" t="str">
        <f t="shared" si="6"/>
        <v/>
      </c>
      <c r="AD37" s="57" t="s">
        <v>16</v>
      </c>
      <c r="AE37" s="257">
        <f t="shared" si="7"/>
        <v>0</v>
      </c>
      <c r="AF37" s="258"/>
      <c r="AG37" s="74" t="s">
        <v>16</v>
      </c>
      <c r="AH37" s="75">
        <f t="shared" si="8"/>
        <v>0</v>
      </c>
      <c r="AI37" s="74" t="s">
        <v>16</v>
      </c>
      <c r="AJ37" s="76"/>
    </row>
    <row r="38" spans="1:36" s="3" customFormat="1" ht="18.75" customHeight="1">
      <c r="A38" s="61">
        <v>44041</v>
      </c>
      <c r="B38" s="131" t="s">
        <v>4</v>
      </c>
      <c r="C38" s="63"/>
      <c r="D38" s="64" t="s">
        <v>199</v>
      </c>
      <c r="E38" s="65"/>
      <c r="F38" s="66">
        <f t="shared" si="1"/>
        <v>0</v>
      </c>
      <c r="G38" s="67" t="s">
        <v>198</v>
      </c>
      <c r="H38" s="63"/>
      <c r="I38" s="64" t="s">
        <v>199</v>
      </c>
      <c r="J38" s="68"/>
      <c r="K38" s="69">
        <f t="shared" si="2"/>
        <v>0</v>
      </c>
      <c r="L38" s="67" t="s">
        <v>198</v>
      </c>
      <c r="M38" s="70">
        <f t="shared" si="0"/>
        <v>0</v>
      </c>
      <c r="N38" s="71" t="s">
        <v>198</v>
      </c>
      <c r="O38" s="72">
        <f t="shared" si="3"/>
        <v>0</v>
      </c>
      <c r="P38" s="57" t="s">
        <v>16</v>
      </c>
      <c r="Q38" s="72">
        <f t="shared" si="4"/>
        <v>0</v>
      </c>
      <c r="R38" s="57" t="s">
        <v>16</v>
      </c>
      <c r="S38" s="72">
        <f t="shared" si="9"/>
        <v>0</v>
      </c>
      <c r="T38" s="57" t="s">
        <v>16</v>
      </c>
      <c r="U38" s="73">
        <f t="shared" si="10"/>
        <v>0</v>
      </c>
      <c r="V38" s="57" t="s">
        <v>16</v>
      </c>
      <c r="W38" s="262"/>
      <c r="X38" s="263"/>
      <c r="Y38" s="264"/>
      <c r="Z38" s="103"/>
      <c r="AA38" s="133" t="str">
        <f t="shared" si="5"/>
        <v/>
      </c>
      <c r="AB38" s="57" t="s">
        <v>16</v>
      </c>
      <c r="AC38" s="73" t="str">
        <f t="shared" si="6"/>
        <v/>
      </c>
      <c r="AD38" s="57" t="s">
        <v>16</v>
      </c>
      <c r="AE38" s="257">
        <f t="shared" si="7"/>
        <v>0</v>
      </c>
      <c r="AF38" s="258"/>
      <c r="AG38" s="74" t="s">
        <v>16</v>
      </c>
      <c r="AH38" s="75">
        <f t="shared" si="8"/>
        <v>0</v>
      </c>
      <c r="AI38" s="74" t="s">
        <v>16</v>
      </c>
      <c r="AJ38" s="76"/>
    </row>
    <row r="39" spans="1:36" s="3" customFormat="1" ht="18.75" customHeight="1">
      <c r="A39" s="61">
        <v>44042</v>
      </c>
      <c r="B39" s="131" t="s">
        <v>5</v>
      </c>
      <c r="C39" s="80"/>
      <c r="D39" s="81" t="s">
        <v>199</v>
      </c>
      <c r="E39" s="82"/>
      <c r="F39" s="66">
        <f t="shared" si="1"/>
        <v>0</v>
      </c>
      <c r="G39" s="67" t="s">
        <v>198</v>
      </c>
      <c r="H39" s="80"/>
      <c r="I39" s="81" t="s">
        <v>199</v>
      </c>
      <c r="J39" s="83"/>
      <c r="K39" s="69">
        <f t="shared" si="2"/>
        <v>0</v>
      </c>
      <c r="L39" s="67" t="s">
        <v>198</v>
      </c>
      <c r="M39" s="70">
        <f t="shared" si="0"/>
        <v>0</v>
      </c>
      <c r="N39" s="71" t="s">
        <v>198</v>
      </c>
      <c r="O39" s="72">
        <f t="shared" si="3"/>
        <v>0</v>
      </c>
      <c r="P39" s="84" t="s">
        <v>16</v>
      </c>
      <c r="Q39" s="72">
        <f t="shared" si="4"/>
        <v>0</v>
      </c>
      <c r="R39" s="84" t="s">
        <v>16</v>
      </c>
      <c r="S39" s="72">
        <f t="shared" si="9"/>
        <v>0</v>
      </c>
      <c r="T39" s="84" t="s">
        <v>16</v>
      </c>
      <c r="U39" s="73">
        <f t="shared" si="10"/>
        <v>0</v>
      </c>
      <c r="V39" s="57" t="s">
        <v>16</v>
      </c>
      <c r="W39" s="262"/>
      <c r="X39" s="263"/>
      <c r="Y39" s="264"/>
      <c r="Z39" s="152"/>
      <c r="AA39" s="133" t="str">
        <f t="shared" si="5"/>
        <v/>
      </c>
      <c r="AB39" s="84" t="s">
        <v>16</v>
      </c>
      <c r="AC39" s="73" t="str">
        <f t="shared" si="6"/>
        <v/>
      </c>
      <c r="AD39" s="84" t="s">
        <v>16</v>
      </c>
      <c r="AE39" s="257">
        <f t="shared" si="7"/>
        <v>0</v>
      </c>
      <c r="AF39" s="258"/>
      <c r="AG39" s="85" t="s">
        <v>16</v>
      </c>
      <c r="AH39" s="153">
        <f t="shared" si="8"/>
        <v>0</v>
      </c>
      <c r="AI39" s="85" t="s">
        <v>16</v>
      </c>
      <c r="AJ39" s="154"/>
    </row>
    <row r="40" spans="1:36" s="3" customFormat="1" ht="18.75" customHeight="1" thickBot="1">
      <c r="A40" s="61">
        <v>44043</v>
      </c>
      <c r="B40" s="131" t="s">
        <v>6</v>
      </c>
      <c r="C40" s="80"/>
      <c r="D40" s="130" t="s">
        <v>190</v>
      </c>
      <c r="E40" s="82"/>
      <c r="F40" s="66">
        <f t="shared" ref="F40" si="11">(E40-C40)*24</f>
        <v>0</v>
      </c>
      <c r="G40" s="67" t="s">
        <v>198</v>
      </c>
      <c r="H40" s="80"/>
      <c r="I40" s="130" t="s">
        <v>190</v>
      </c>
      <c r="J40" s="83"/>
      <c r="K40" s="69">
        <f t="shared" ref="K40" si="12">(J40-H40)*24</f>
        <v>0</v>
      </c>
      <c r="L40" s="67" t="s">
        <v>198</v>
      </c>
      <c r="M40" s="70">
        <f t="shared" si="0"/>
        <v>0</v>
      </c>
      <c r="N40" s="71" t="s">
        <v>198</v>
      </c>
      <c r="O40" s="72">
        <f t="shared" si="3"/>
        <v>0</v>
      </c>
      <c r="P40" s="84" t="s">
        <v>16</v>
      </c>
      <c r="Q40" s="72">
        <f t="shared" si="4"/>
        <v>0</v>
      </c>
      <c r="R40" s="84" t="s">
        <v>16</v>
      </c>
      <c r="S40" s="72">
        <f t="shared" si="9"/>
        <v>0</v>
      </c>
      <c r="T40" s="84" t="s">
        <v>16</v>
      </c>
      <c r="U40" s="73">
        <f t="shared" si="10"/>
        <v>0</v>
      </c>
      <c r="V40" s="57" t="s">
        <v>16</v>
      </c>
      <c r="W40" s="265"/>
      <c r="X40" s="266"/>
      <c r="Y40" s="267"/>
      <c r="Z40" s="104"/>
      <c r="AA40" s="133" t="str">
        <f t="shared" si="5"/>
        <v/>
      </c>
      <c r="AB40" s="155" t="s">
        <v>16</v>
      </c>
      <c r="AC40" s="73" t="str">
        <f t="shared" si="6"/>
        <v/>
      </c>
      <c r="AD40" s="155" t="s">
        <v>16</v>
      </c>
      <c r="AE40" s="257">
        <f t="shared" si="7"/>
        <v>0</v>
      </c>
      <c r="AF40" s="258"/>
      <c r="AG40" s="156" t="s">
        <v>16</v>
      </c>
      <c r="AH40" s="157">
        <f t="shared" ref="AH40" si="13">IF(AE40&gt;=6000,6000,AE40)</f>
        <v>0</v>
      </c>
      <c r="AI40" s="156" t="s">
        <v>16</v>
      </c>
      <c r="AJ40" s="86"/>
    </row>
    <row r="41" spans="1:36" s="3" customFormat="1" ht="18.75" customHeight="1" thickTop="1">
      <c r="A41" s="268" t="s">
        <v>17</v>
      </c>
      <c r="B41" s="268"/>
      <c r="C41" s="269" t="s">
        <v>202</v>
      </c>
      <c r="D41" s="270"/>
      <c r="E41" s="271"/>
      <c r="F41" s="87">
        <f>SUM(F10:F39)</f>
        <v>0</v>
      </c>
      <c r="G41" s="88" t="s">
        <v>198</v>
      </c>
      <c r="H41" s="269" t="s">
        <v>202</v>
      </c>
      <c r="I41" s="270"/>
      <c r="J41" s="270"/>
      <c r="K41" s="87">
        <f>SUM(K10:K39)</f>
        <v>0</v>
      </c>
      <c r="L41" s="88" t="s">
        <v>198</v>
      </c>
      <c r="M41" s="106">
        <f>SUM(M10:M40)</f>
        <v>0</v>
      </c>
      <c r="N41" s="89" t="s">
        <v>198</v>
      </c>
      <c r="O41" s="269" t="s">
        <v>202</v>
      </c>
      <c r="P41" s="272"/>
      <c r="Q41" s="269" t="s">
        <v>203</v>
      </c>
      <c r="R41" s="272"/>
      <c r="S41" s="90">
        <f>SUM(S10:S40)</f>
        <v>0</v>
      </c>
      <c r="T41" s="91" t="s">
        <v>16</v>
      </c>
      <c r="U41" s="92">
        <f>SUM(U10:U40)</f>
        <v>0</v>
      </c>
      <c r="V41" s="93" t="s">
        <v>16</v>
      </c>
      <c r="W41" s="124"/>
      <c r="X41" s="126">
        <f>X9</f>
        <v>0</v>
      </c>
      <c r="Y41" s="93" t="s">
        <v>16</v>
      </c>
      <c r="Z41" s="105"/>
      <c r="AA41" s="94">
        <f>SUM(AA10:AA40)</f>
        <v>0</v>
      </c>
      <c r="AB41" s="91" t="s">
        <v>16</v>
      </c>
      <c r="AC41" s="95">
        <f>IF(AA41&gt;=30000,30000,AA41)</f>
        <v>0</v>
      </c>
      <c r="AD41" s="93" t="s">
        <v>16</v>
      </c>
      <c r="AE41" s="273">
        <f>IF(AF9=0,AF8,SUM(AE10:AF40))</f>
        <v>0</v>
      </c>
      <c r="AF41" s="274"/>
      <c r="AG41" s="96" t="s">
        <v>16</v>
      </c>
      <c r="AH41" s="97">
        <f>SUM(AH10:AH40)</f>
        <v>0</v>
      </c>
      <c r="AI41" s="98" t="s">
        <v>16</v>
      </c>
      <c r="AJ41" s="99"/>
    </row>
    <row r="43" spans="1:36">
      <c r="B43" s="100" t="s">
        <v>204</v>
      </c>
      <c r="C43" s="1">
        <f>COUNTA(C10:C39)</f>
        <v>0</v>
      </c>
      <c r="D43" s="101" t="s">
        <v>205</v>
      </c>
    </row>
  </sheetData>
  <mergeCells count="65">
    <mergeCell ref="A1:AJ1"/>
    <mergeCell ref="E3:H3"/>
    <mergeCell ref="M7:N9"/>
    <mergeCell ref="O7:R7"/>
    <mergeCell ref="S7:V8"/>
    <mergeCell ref="AC9:AD9"/>
    <mergeCell ref="E5:H5"/>
    <mergeCell ref="A7:A9"/>
    <mergeCell ref="B7:B9"/>
    <mergeCell ref="C7:G7"/>
    <mergeCell ref="H7:L7"/>
    <mergeCell ref="W7:Y8"/>
    <mergeCell ref="Z7:AD8"/>
    <mergeCell ref="AE7:AI7"/>
    <mergeCell ref="AJ7:AJ9"/>
    <mergeCell ref="C8:C9"/>
    <mergeCell ref="D8:D9"/>
    <mergeCell ref="E8:E9"/>
    <mergeCell ref="F8:G9"/>
    <mergeCell ref="H8:H9"/>
    <mergeCell ref="I8:I9"/>
    <mergeCell ref="J8:J9"/>
    <mergeCell ref="K8:L9"/>
    <mergeCell ref="O8:P8"/>
    <mergeCell ref="Q8:R8"/>
    <mergeCell ref="AH8:AI9"/>
    <mergeCell ref="U9:V9"/>
    <mergeCell ref="AE38:AF38"/>
    <mergeCell ref="AE29:AF29"/>
    <mergeCell ref="AE30:AF30"/>
    <mergeCell ref="AE31:AF31"/>
    <mergeCell ref="AE32:AF32"/>
    <mergeCell ref="AE33:AF33"/>
    <mergeCell ref="AE17:AF17"/>
    <mergeCell ref="AE34:AF34"/>
    <mergeCell ref="AE35:AF35"/>
    <mergeCell ref="AE36:AF36"/>
    <mergeCell ref="AE37:AF37"/>
    <mergeCell ref="AE24:AF24"/>
    <mergeCell ref="AE25:AF25"/>
    <mergeCell ref="AE26:AF26"/>
    <mergeCell ref="AE27:AF27"/>
    <mergeCell ref="AE28:AF28"/>
    <mergeCell ref="AE18:AF18"/>
    <mergeCell ref="AE19:AF19"/>
    <mergeCell ref="AE20:AF20"/>
    <mergeCell ref="AE21:AF21"/>
    <mergeCell ref="AE22:AF22"/>
    <mergeCell ref="AE23:AF23"/>
    <mergeCell ref="AE40:AF40"/>
    <mergeCell ref="W10:Y40"/>
    <mergeCell ref="AE39:AF39"/>
    <mergeCell ref="A41:B41"/>
    <mergeCell ref="C41:E41"/>
    <mergeCell ref="H41:J41"/>
    <mergeCell ref="O41:P41"/>
    <mergeCell ref="Q41:R41"/>
    <mergeCell ref="AE41:AF41"/>
    <mergeCell ref="AE10:AF10"/>
    <mergeCell ref="AE11:AF11"/>
    <mergeCell ref="AE12:AF12"/>
    <mergeCell ref="AE13:AF13"/>
    <mergeCell ref="AE14:AF14"/>
    <mergeCell ref="AE15:AF15"/>
    <mergeCell ref="AE16:AF16"/>
  </mergeCells>
  <phoneticPr fontId="2"/>
  <printOptions horizontalCentered="1"/>
  <pageMargins left="0.39370078740157483" right="0.39370078740157483" top="0.78740157480314965" bottom="0.39370078740157483" header="0.31496062992125984" footer="0.31496062992125984"/>
  <pageSetup paperSize="9" scale="59" orientation="landscape" r:id="rId1"/>
  <ignoredErrors>
    <ignoredError sqref="M10"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X52"/>
  <sheetViews>
    <sheetView view="pageBreakPreview" zoomScaleNormal="100" zoomScaleSheetLayoutView="100" workbookViewId="0">
      <selection activeCell="H33" sqref="H33"/>
    </sheetView>
  </sheetViews>
  <sheetFormatPr baseColWidth="10" defaultColWidth="9" defaultRowHeight="17" customHeight="1"/>
  <cols>
    <col min="1" max="1" width="2.33203125" style="10" customWidth="1"/>
    <col min="2" max="3" width="9.6640625" style="10" customWidth="1"/>
    <col min="4" max="4" width="5.5" style="10" customWidth="1"/>
    <col min="5" max="5" width="3.5" style="10" bestFit="1" customWidth="1"/>
    <col min="6" max="6" width="7.5" style="10" bestFit="1" customWidth="1"/>
    <col min="7" max="7" width="3.5" style="10" bestFit="1" customWidth="1"/>
    <col min="8" max="8" width="6.5" style="10" customWidth="1"/>
    <col min="9" max="9" width="3.5" style="10" bestFit="1" customWidth="1"/>
    <col min="10" max="10" width="6.5" style="10" customWidth="1"/>
    <col min="11" max="11" width="5" style="10" bestFit="1" customWidth="1"/>
    <col min="12" max="12" width="9" style="10"/>
    <col min="13" max="13" width="3.5" style="10" bestFit="1" customWidth="1"/>
    <col min="14" max="14" width="13.83203125" style="10" bestFit="1" customWidth="1"/>
    <col min="15" max="15" width="9" style="10"/>
    <col min="16" max="17" width="8.5" style="10" bestFit="1" customWidth="1"/>
    <col min="18" max="18" width="15" style="10" bestFit="1" customWidth="1"/>
    <col min="19" max="16384" width="9" style="10"/>
  </cols>
  <sheetData>
    <row r="1" spans="1:19" ht="17" customHeight="1">
      <c r="A1" s="9" t="s">
        <v>50</v>
      </c>
    </row>
    <row r="2" spans="1:19" ht="15" customHeight="1">
      <c r="A2" s="9"/>
    </row>
    <row r="3" spans="1:19" ht="15" customHeight="1">
      <c r="A3" s="6"/>
    </row>
    <row r="4" spans="1:19" ht="17" customHeight="1">
      <c r="A4" s="389" t="s">
        <v>51</v>
      </c>
      <c r="B4" s="389"/>
      <c r="C4" s="389"/>
      <c r="D4" s="389"/>
      <c r="E4" s="389"/>
      <c r="F4" s="389"/>
      <c r="G4" s="389"/>
      <c r="H4" s="389"/>
      <c r="I4" s="389"/>
      <c r="J4" s="389"/>
      <c r="K4" s="389"/>
      <c r="L4" s="389"/>
      <c r="M4" s="389"/>
      <c r="N4" s="52"/>
    </row>
    <row r="5" spans="1:19" ht="15" customHeight="1">
      <c r="A5" s="6"/>
    </row>
    <row r="6" spans="1:19" s="12" customFormat="1" ht="17" customHeight="1">
      <c r="A6" s="16" t="s">
        <v>52</v>
      </c>
    </row>
    <row r="7" spans="1:19" ht="17" customHeight="1">
      <c r="B7" s="390" t="s">
        <v>209</v>
      </c>
      <c r="C7" s="390"/>
      <c r="D7" s="10">
        <f>入力ｼｰﾄ!C2</f>
        <v>0</v>
      </c>
      <c r="F7" s="13"/>
      <c r="G7" s="13"/>
      <c r="H7" s="13"/>
      <c r="I7" s="13"/>
    </row>
    <row r="8" spans="1:19" ht="15" customHeight="1">
      <c r="N8" s="7"/>
    </row>
    <row r="9" spans="1:19" ht="17" customHeight="1">
      <c r="B9" s="390" t="s">
        <v>210</v>
      </c>
      <c r="C9" s="390"/>
      <c r="D9" s="10" t="str">
        <f>IF(入力ｼｰﾄ!C4="","",入力ｼｰﾄ!C4)</f>
        <v/>
      </c>
      <c r="F9" s="13"/>
      <c r="G9" s="13"/>
      <c r="H9" s="13"/>
      <c r="I9" s="13"/>
    </row>
    <row r="10" spans="1:19" ht="15" customHeight="1">
      <c r="N10" s="7"/>
    </row>
    <row r="11" spans="1:19" ht="17" customHeight="1">
      <c r="B11" s="390" t="s">
        <v>36</v>
      </c>
      <c r="C11" s="390"/>
      <c r="D11" s="10">
        <f>入力ｼｰﾄ!C6</f>
        <v>0</v>
      </c>
      <c r="F11" s="13"/>
      <c r="G11" s="13"/>
      <c r="H11" s="13"/>
      <c r="I11" s="13"/>
    </row>
    <row r="12" spans="1:19" ht="15" customHeight="1">
      <c r="A12" s="6"/>
    </row>
    <row r="13" spans="1:19" ht="15" customHeight="1">
      <c r="A13" s="6"/>
    </row>
    <row r="14" spans="1:19" ht="17" customHeight="1">
      <c r="A14" s="16" t="s">
        <v>53</v>
      </c>
    </row>
    <row r="15" spans="1:19" ht="17" customHeight="1">
      <c r="A15" s="52"/>
      <c r="B15" s="52"/>
      <c r="C15" s="52"/>
      <c r="D15" s="52"/>
      <c r="E15" s="52"/>
      <c r="F15" s="52"/>
      <c r="G15" s="52"/>
      <c r="H15" s="52"/>
      <c r="I15" s="52"/>
      <c r="K15" s="52"/>
      <c r="L15" s="52"/>
      <c r="M15" s="52"/>
      <c r="N15" s="17" t="s">
        <v>54</v>
      </c>
    </row>
    <row r="16" spans="1:19" ht="15" customHeight="1">
      <c r="A16" s="9"/>
      <c r="B16" s="340" t="s">
        <v>55</v>
      </c>
      <c r="C16" s="340"/>
      <c r="D16" s="341" t="s">
        <v>56</v>
      </c>
      <c r="E16" s="342"/>
      <c r="F16" s="342"/>
      <c r="G16" s="342"/>
      <c r="H16" s="342"/>
      <c r="I16" s="342"/>
      <c r="J16" s="342"/>
      <c r="K16" s="343"/>
      <c r="L16" s="341" t="s">
        <v>58</v>
      </c>
      <c r="M16" s="343"/>
      <c r="N16" s="340" t="s">
        <v>59</v>
      </c>
      <c r="P16" s="19"/>
      <c r="Q16" s="20"/>
      <c r="R16" s="20"/>
      <c r="S16" s="20"/>
    </row>
    <row r="17" spans="1:19" ht="15" customHeight="1">
      <c r="A17" s="9"/>
      <c r="B17" s="340"/>
      <c r="C17" s="340"/>
      <c r="D17" s="347" t="s">
        <v>57</v>
      </c>
      <c r="E17" s="348"/>
      <c r="F17" s="348"/>
      <c r="G17" s="348"/>
      <c r="H17" s="348"/>
      <c r="I17" s="348"/>
      <c r="J17" s="348"/>
      <c r="K17" s="349"/>
      <c r="L17" s="347"/>
      <c r="M17" s="349"/>
      <c r="N17" s="340"/>
      <c r="P17" s="19"/>
      <c r="Q17" s="205" t="s">
        <v>312</v>
      </c>
      <c r="R17" s="19"/>
      <c r="S17" s="19"/>
    </row>
    <row r="18" spans="1:19" ht="15" customHeight="1">
      <c r="A18" s="6"/>
      <c r="B18" s="318" t="s">
        <v>18</v>
      </c>
      <c r="C18" s="319"/>
      <c r="D18" s="386" t="s">
        <v>211</v>
      </c>
      <c r="E18" s="387"/>
      <c r="F18" s="386" t="s">
        <v>212</v>
      </c>
      <c r="G18" s="387"/>
      <c r="H18" s="388" t="s">
        <v>204</v>
      </c>
      <c r="I18" s="383"/>
      <c r="J18" s="382" t="s">
        <v>213</v>
      </c>
      <c r="K18" s="383"/>
      <c r="L18" s="333">
        <f>D19*F19*H19</f>
        <v>0</v>
      </c>
      <c r="M18" s="334"/>
      <c r="N18" s="384"/>
      <c r="P18" s="312">
        <f>L18*0.4</f>
        <v>0</v>
      </c>
      <c r="Q18" s="314">
        <f>L18*0.4</f>
        <v>0</v>
      </c>
      <c r="R18" s="314" t="s">
        <v>238</v>
      </c>
      <c r="S18" s="19"/>
    </row>
    <row r="19" spans="1:19" ht="15" customHeight="1">
      <c r="A19" s="6"/>
      <c r="B19" s="322"/>
      <c r="C19" s="323"/>
      <c r="D19" s="184"/>
      <c r="E19" s="107" t="s">
        <v>214</v>
      </c>
      <c r="F19" s="185"/>
      <c r="G19" s="107" t="s">
        <v>16</v>
      </c>
      <c r="H19" s="186">
        <f>勤務日誌!C43</f>
        <v>0</v>
      </c>
      <c r="I19" s="187" t="s">
        <v>205</v>
      </c>
      <c r="J19" s="188">
        <f>勤務日誌!M41</f>
        <v>0</v>
      </c>
      <c r="K19" s="107" t="s">
        <v>198</v>
      </c>
      <c r="L19" s="337"/>
      <c r="M19" s="338"/>
      <c r="N19" s="385"/>
      <c r="P19" s="313"/>
      <c r="Q19" s="310"/>
      <c r="R19" s="310"/>
      <c r="S19" s="19"/>
    </row>
    <row r="20" spans="1:19" ht="15" customHeight="1">
      <c r="A20" s="6"/>
      <c r="B20" s="318" t="s">
        <v>60</v>
      </c>
      <c r="C20" s="319"/>
      <c r="D20" s="108"/>
      <c r="E20" s="109"/>
      <c r="F20" s="109"/>
      <c r="G20" s="109"/>
      <c r="H20" s="109"/>
      <c r="I20" s="109"/>
      <c r="J20" s="109"/>
      <c r="K20" s="110"/>
      <c r="L20" s="333">
        <f>勤務日誌!X41</f>
        <v>0</v>
      </c>
      <c r="M20" s="334"/>
      <c r="N20" s="384"/>
      <c r="P20" s="315">
        <f>L20</f>
        <v>0</v>
      </c>
      <c r="Q20" s="316">
        <v>10000</v>
      </c>
      <c r="R20" s="310" t="s">
        <v>248</v>
      </c>
      <c r="S20" s="19"/>
    </row>
    <row r="21" spans="1:19" ht="15" customHeight="1">
      <c r="A21" s="6"/>
      <c r="B21" s="322"/>
      <c r="C21" s="323"/>
      <c r="D21" s="49"/>
      <c r="E21" s="51"/>
      <c r="F21" s="51"/>
      <c r="G21" s="51"/>
      <c r="H21" s="51"/>
      <c r="I21" s="51"/>
      <c r="J21" s="51"/>
      <c r="K21" s="50"/>
      <c r="L21" s="337"/>
      <c r="M21" s="338"/>
      <c r="N21" s="385"/>
      <c r="P21" s="315"/>
      <c r="Q21" s="316"/>
      <c r="R21" s="310"/>
      <c r="S21" s="19"/>
    </row>
    <row r="22" spans="1:19" ht="15" customHeight="1">
      <c r="A22" s="6"/>
      <c r="B22" s="318" t="s">
        <v>22</v>
      </c>
      <c r="C22" s="319"/>
      <c r="D22" s="363" t="s">
        <v>215</v>
      </c>
      <c r="E22" s="378"/>
      <c r="F22" s="380" t="s">
        <v>216</v>
      </c>
      <c r="G22" s="381"/>
      <c r="H22" s="380" t="s">
        <v>217</v>
      </c>
      <c r="I22" s="381"/>
      <c r="J22" s="374" t="s">
        <v>218</v>
      </c>
      <c r="K22" s="375"/>
      <c r="L22" s="333">
        <f>H23*J23</f>
        <v>0</v>
      </c>
      <c r="M22" s="334"/>
      <c r="N22" s="376"/>
      <c r="P22" s="315">
        <f>L22</f>
        <v>0</v>
      </c>
      <c r="Q22" s="316">
        <v>30000</v>
      </c>
      <c r="R22" s="310" t="s">
        <v>249</v>
      </c>
      <c r="S22" s="19"/>
    </row>
    <row r="23" spans="1:19" ht="15" customHeight="1">
      <c r="A23" s="6"/>
      <c r="B23" s="320"/>
      <c r="C23" s="321"/>
      <c r="D23" s="365"/>
      <c r="E23" s="379"/>
      <c r="F23" s="111"/>
      <c r="G23" s="112" t="s">
        <v>219</v>
      </c>
      <c r="H23" s="129">
        <f>F23*15</f>
        <v>0</v>
      </c>
      <c r="I23" s="112" t="s">
        <v>16</v>
      </c>
      <c r="J23" s="132">
        <f>勤務日誌!C43</f>
        <v>0</v>
      </c>
      <c r="K23" s="112" t="s">
        <v>205</v>
      </c>
      <c r="L23" s="337"/>
      <c r="M23" s="338"/>
      <c r="N23" s="377"/>
      <c r="P23" s="315"/>
      <c r="Q23" s="316"/>
      <c r="R23" s="310"/>
      <c r="S23" s="19"/>
    </row>
    <row r="24" spans="1:19" ht="15" customHeight="1">
      <c r="A24" s="6"/>
      <c r="B24" s="320"/>
      <c r="C24" s="321"/>
      <c r="D24" s="359" t="s">
        <v>220</v>
      </c>
      <c r="E24" s="371"/>
      <c r="F24" s="117"/>
      <c r="G24" s="113" t="s">
        <v>221</v>
      </c>
      <c r="H24" s="373" t="s">
        <v>222</v>
      </c>
      <c r="I24" s="373"/>
      <c r="J24" s="374" t="s">
        <v>218</v>
      </c>
      <c r="K24" s="375"/>
      <c r="L24" s="333">
        <f>H25*J25</f>
        <v>0</v>
      </c>
      <c r="M24" s="334"/>
      <c r="N24" s="357"/>
      <c r="P24" s="315">
        <f>L24</f>
        <v>0</v>
      </c>
      <c r="Q24" s="316">
        <v>30000</v>
      </c>
      <c r="R24" s="19"/>
      <c r="S24" s="19"/>
    </row>
    <row r="25" spans="1:19" ht="15" customHeight="1">
      <c r="A25" s="6"/>
      <c r="B25" s="320"/>
      <c r="C25" s="321"/>
      <c r="D25" s="361"/>
      <c r="E25" s="372"/>
      <c r="F25" s="118"/>
      <c r="G25" s="114" t="s">
        <v>223</v>
      </c>
      <c r="H25" s="190"/>
      <c r="I25" s="114" t="s">
        <v>16</v>
      </c>
      <c r="J25" s="119"/>
      <c r="K25" s="112" t="s">
        <v>16</v>
      </c>
      <c r="L25" s="337"/>
      <c r="M25" s="338"/>
      <c r="N25" s="358"/>
      <c r="P25" s="315"/>
      <c r="Q25" s="316"/>
      <c r="R25" s="19"/>
      <c r="S25" s="19"/>
    </row>
    <row r="26" spans="1:19" ht="15" customHeight="1">
      <c r="A26" s="6"/>
      <c r="B26" s="320"/>
      <c r="C26" s="321"/>
      <c r="D26" s="359" t="s">
        <v>224</v>
      </c>
      <c r="E26" s="371"/>
      <c r="F26" s="117"/>
      <c r="G26" s="113" t="s">
        <v>221</v>
      </c>
      <c r="H26" s="373" t="s">
        <v>225</v>
      </c>
      <c r="I26" s="373"/>
      <c r="J26" s="374" t="s">
        <v>226</v>
      </c>
      <c r="K26" s="375"/>
      <c r="L26" s="333">
        <f>H27+J27</f>
        <v>0</v>
      </c>
      <c r="M26" s="334"/>
      <c r="N26" s="357"/>
      <c r="P26" s="315">
        <f t="shared" ref="P26" si="0">L26</f>
        <v>0</v>
      </c>
      <c r="Q26" s="316">
        <v>30000</v>
      </c>
      <c r="R26" s="115" t="s">
        <v>241</v>
      </c>
      <c r="S26" s="19"/>
    </row>
    <row r="27" spans="1:19" ht="15" customHeight="1">
      <c r="A27" s="6"/>
      <c r="B27" s="320"/>
      <c r="C27" s="321"/>
      <c r="D27" s="361"/>
      <c r="E27" s="372"/>
      <c r="F27" s="118"/>
      <c r="G27" s="114" t="s">
        <v>223</v>
      </c>
      <c r="H27" s="116"/>
      <c r="I27" s="114" t="s">
        <v>16</v>
      </c>
      <c r="J27" s="189"/>
      <c r="K27" s="112" t="s">
        <v>16</v>
      </c>
      <c r="L27" s="337"/>
      <c r="M27" s="338"/>
      <c r="N27" s="358"/>
      <c r="P27" s="315"/>
      <c r="Q27" s="316"/>
      <c r="R27" s="115" t="s">
        <v>239</v>
      </c>
      <c r="S27" s="19"/>
    </row>
    <row r="28" spans="1:19" ht="15" customHeight="1">
      <c r="A28" s="6"/>
      <c r="B28" s="318" t="s">
        <v>61</v>
      </c>
      <c r="C28" s="319"/>
      <c r="D28" s="359" t="s">
        <v>227</v>
      </c>
      <c r="E28" s="360"/>
      <c r="F28" s="363" t="s">
        <v>228</v>
      </c>
      <c r="G28" s="364"/>
      <c r="H28" s="367" t="s">
        <v>15</v>
      </c>
      <c r="I28" s="368"/>
      <c r="J28" s="369" t="s">
        <v>240</v>
      </c>
      <c r="K28" s="370"/>
      <c r="L28" s="333">
        <f>H29*J29</f>
        <v>0</v>
      </c>
      <c r="M28" s="334"/>
      <c r="N28" s="357"/>
      <c r="P28" s="315">
        <f t="shared" ref="P28" si="1">L28</f>
        <v>0</v>
      </c>
      <c r="Q28" s="316">
        <v>180000</v>
      </c>
      <c r="R28" s="317" t="s">
        <v>242</v>
      </c>
      <c r="S28" s="19"/>
    </row>
    <row r="29" spans="1:19" ht="15" customHeight="1">
      <c r="A29" s="6"/>
      <c r="B29" s="322"/>
      <c r="C29" s="323"/>
      <c r="D29" s="361"/>
      <c r="E29" s="362"/>
      <c r="F29" s="365"/>
      <c r="G29" s="366"/>
      <c r="H29" s="116"/>
      <c r="I29" s="114" t="s">
        <v>16</v>
      </c>
      <c r="J29" s="116"/>
      <c r="K29" s="114" t="s">
        <v>205</v>
      </c>
      <c r="L29" s="337"/>
      <c r="M29" s="338"/>
      <c r="N29" s="358"/>
      <c r="P29" s="315"/>
      <c r="Q29" s="316"/>
      <c r="R29" s="317"/>
      <c r="S29" s="19"/>
    </row>
    <row r="30" spans="1:19" ht="21" customHeight="1">
      <c r="A30" s="6"/>
      <c r="B30" s="350" t="s">
        <v>229</v>
      </c>
      <c r="C30" s="352"/>
      <c r="D30" s="350" t="s">
        <v>230</v>
      </c>
      <c r="E30" s="351"/>
      <c r="F30" s="351"/>
      <c r="G30" s="351"/>
      <c r="H30" s="351"/>
      <c r="I30" s="351"/>
      <c r="J30" s="351"/>
      <c r="K30" s="352"/>
      <c r="L30" s="353">
        <f>SUM(L18:M29)</f>
        <v>0</v>
      </c>
      <c r="M30" s="354"/>
      <c r="N30" s="21"/>
      <c r="P30" s="19"/>
      <c r="Q30" s="19"/>
      <c r="R30" s="19"/>
      <c r="S30" s="19"/>
    </row>
    <row r="31" spans="1:19" ht="21" customHeight="1">
      <c r="A31" s="6"/>
      <c r="B31" s="350" t="s">
        <v>62</v>
      </c>
      <c r="C31" s="352"/>
      <c r="D31" s="350" t="s">
        <v>231</v>
      </c>
      <c r="E31" s="351"/>
      <c r="F31" s="351"/>
      <c r="G31" s="351"/>
      <c r="H31" s="351"/>
      <c r="I31" s="351"/>
      <c r="J31" s="351"/>
      <c r="K31" s="352"/>
      <c r="L31" s="355">
        <v>0</v>
      </c>
      <c r="M31" s="356"/>
      <c r="N31" s="21"/>
      <c r="P31" s="19"/>
      <c r="Q31" s="19"/>
      <c r="R31" s="19"/>
      <c r="S31" s="19"/>
    </row>
    <row r="32" spans="1:19" ht="21" customHeight="1">
      <c r="A32" s="6"/>
      <c r="B32" s="350" t="s">
        <v>63</v>
      </c>
      <c r="C32" s="352"/>
      <c r="D32" s="350" t="s">
        <v>231</v>
      </c>
      <c r="E32" s="351"/>
      <c r="F32" s="351"/>
      <c r="G32" s="351"/>
      <c r="H32" s="351"/>
      <c r="I32" s="351"/>
      <c r="J32" s="351"/>
      <c r="K32" s="352"/>
      <c r="L32" s="353">
        <f>L30-L31</f>
        <v>0</v>
      </c>
      <c r="M32" s="354"/>
      <c r="N32" s="21"/>
      <c r="P32" s="120">
        <f>SUM(P18:P31)</f>
        <v>0</v>
      </c>
      <c r="Q32" s="19"/>
      <c r="R32" s="19"/>
      <c r="S32" s="19"/>
    </row>
    <row r="33" spans="1:24" ht="15" customHeight="1">
      <c r="A33" s="52"/>
      <c r="B33" s="52"/>
      <c r="C33" s="52"/>
      <c r="D33" s="52"/>
      <c r="E33" s="52"/>
      <c r="F33" s="52"/>
      <c r="G33" s="52"/>
      <c r="H33" s="52"/>
      <c r="I33" s="52"/>
      <c r="J33" s="52"/>
      <c r="K33" s="52"/>
      <c r="L33" s="52"/>
      <c r="M33" s="52"/>
      <c r="P33" s="19"/>
      <c r="Q33" s="19"/>
      <c r="R33" s="19"/>
      <c r="S33" s="19"/>
    </row>
    <row r="34" spans="1:24" ht="15" customHeight="1">
      <c r="A34" s="52"/>
      <c r="B34" s="52"/>
      <c r="C34" s="52"/>
      <c r="D34" s="52"/>
      <c r="E34" s="52"/>
      <c r="F34" s="52"/>
      <c r="G34" s="52"/>
      <c r="H34" s="52"/>
      <c r="I34" s="52"/>
      <c r="J34" s="52"/>
      <c r="K34" s="52"/>
      <c r="L34" s="52"/>
      <c r="M34" s="52"/>
      <c r="P34" s="19"/>
      <c r="Q34" s="19"/>
      <c r="R34" s="19"/>
      <c r="S34" s="19"/>
    </row>
    <row r="35" spans="1:24" ht="17" customHeight="1">
      <c r="A35" s="16" t="s">
        <v>232</v>
      </c>
    </row>
    <row r="36" spans="1:24" ht="17" customHeight="1">
      <c r="A36" s="14"/>
      <c r="B36" s="13"/>
      <c r="N36" s="17" t="s">
        <v>54</v>
      </c>
    </row>
    <row r="37" spans="1:24" ht="13.5" customHeight="1">
      <c r="A37" s="14"/>
      <c r="B37" s="340" t="s">
        <v>64</v>
      </c>
      <c r="C37" s="340"/>
      <c r="D37" s="341" t="s">
        <v>233</v>
      </c>
      <c r="E37" s="342"/>
      <c r="F37" s="342"/>
      <c r="G37" s="343"/>
      <c r="H37" s="342" t="s">
        <v>234</v>
      </c>
      <c r="I37" s="343"/>
      <c r="J37" s="341" t="s">
        <v>235</v>
      </c>
      <c r="K37" s="343"/>
      <c r="L37" s="350" t="s">
        <v>65</v>
      </c>
      <c r="M37" s="351"/>
      <c r="N37" s="352"/>
      <c r="R37" s="19"/>
      <c r="S37" s="20"/>
      <c r="T37" s="20"/>
      <c r="U37" s="20"/>
      <c r="V37" s="20"/>
      <c r="W37" s="20"/>
      <c r="X37" s="19"/>
    </row>
    <row r="38" spans="1:24" ht="15">
      <c r="A38" s="14"/>
      <c r="B38" s="340"/>
      <c r="C38" s="340"/>
      <c r="D38" s="344"/>
      <c r="E38" s="345"/>
      <c r="F38" s="345"/>
      <c r="G38" s="346"/>
      <c r="H38" s="345"/>
      <c r="I38" s="346"/>
      <c r="J38" s="344"/>
      <c r="K38" s="346"/>
      <c r="L38" s="341" t="s">
        <v>66</v>
      </c>
      <c r="M38" s="343"/>
      <c r="N38" s="55" t="s">
        <v>68</v>
      </c>
      <c r="R38" s="19"/>
      <c r="S38" s="19"/>
      <c r="T38" s="19"/>
      <c r="U38" s="19"/>
      <c r="V38" s="19"/>
      <c r="W38" s="19"/>
      <c r="X38" s="19"/>
    </row>
    <row r="39" spans="1:24" ht="15">
      <c r="A39" s="6"/>
      <c r="B39" s="340"/>
      <c r="C39" s="340"/>
      <c r="D39" s="347"/>
      <c r="E39" s="348"/>
      <c r="F39" s="348"/>
      <c r="G39" s="349"/>
      <c r="H39" s="348"/>
      <c r="I39" s="349"/>
      <c r="J39" s="347"/>
      <c r="K39" s="349"/>
      <c r="L39" s="347" t="s">
        <v>67</v>
      </c>
      <c r="M39" s="349"/>
      <c r="N39" s="56" t="s">
        <v>69</v>
      </c>
      <c r="R39" s="19"/>
      <c r="S39" s="19"/>
      <c r="T39" s="19"/>
      <c r="U39" s="19"/>
      <c r="V39" s="19"/>
      <c r="W39" s="19"/>
      <c r="X39" s="19"/>
    </row>
    <row r="40" spans="1:24" ht="17" customHeight="1">
      <c r="A40" s="9"/>
      <c r="B40" s="318" t="s">
        <v>236</v>
      </c>
      <c r="C40" s="319"/>
      <c r="D40" s="324">
        <f>L30</f>
        <v>0</v>
      </c>
      <c r="E40" s="325"/>
      <c r="F40" s="325"/>
      <c r="G40" s="326"/>
      <c r="H40" s="324">
        <f>D40</f>
        <v>0</v>
      </c>
      <c r="I40" s="326"/>
      <c r="J40" s="333">
        <f>H40</f>
        <v>0</v>
      </c>
      <c r="K40" s="334"/>
      <c r="L40" s="339">
        <f>P32</f>
        <v>0</v>
      </c>
      <c r="M40" s="339"/>
      <c r="N40" s="311">
        <f>J40-L40</f>
        <v>0</v>
      </c>
      <c r="R40" s="19"/>
      <c r="S40" s="19"/>
      <c r="T40" s="19"/>
      <c r="U40" s="19"/>
      <c r="V40" s="19"/>
      <c r="W40" s="19"/>
      <c r="X40" s="19"/>
    </row>
    <row r="41" spans="1:24" ht="17" customHeight="1">
      <c r="A41" s="6"/>
      <c r="B41" s="320"/>
      <c r="C41" s="321"/>
      <c r="D41" s="327"/>
      <c r="E41" s="328"/>
      <c r="F41" s="328"/>
      <c r="G41" s="329"/>
      <c r="H41" s="327"/>
      <c r="I41" s="329"/>
      <c r="J41" s="335"/>
      <c r="K41" s="336"/>
      <c r="L41" s="339"/>
      <c r="M41" s="339"/>
      <c r="N41" s="311"/>
      <c r="R41" s="19"/>
      <c r="S41" s="17"/>
      <c r="T41" s="17"/>
      <c r="U41" s="17"/>
      <c r="V41" s="19"/>
      <c r="W41" s="19"/>
      <c r="X41" s="19"/>
    </row>
    <row r="42" spans="1:24" ht="17" customHeight="1">
      <c r="A42" s="9"/>
      <c r="B42" s="322"/>
      <c r="C42" s="323"/>
      <c r="D42" s="330"/>
      <c r="E42" s="331"/>
      <c r="F42" s="331"/>
      <c r="G42" s="332"/>
      <c r="H42" s="330"/>
      <c r="I42" s="332"/>
      <c r="J42" s="337"/>
      <c r="K42" s="338"/>
      <c r="L42" s="339"/>
      <c r="M42" s="339"/>
      <c r="N42" s="311"/>
      <c r="R42" s="19"/>
      <c r="S42" s="19"/>
      <c r="T42" s="19"/>
      <c r="U42" s="19"/>
      <c r="V42" s="19"/>
      <c r="W42" s="19"/>
      <c r="X42" s="19"/>
    </row>
    <row r="43" spans="1:24" ht="17" customHeight="1">
      <c r="A43" s="6"/>
    </row>
    <row r="44" spans="1:24" ht="17" customHeight="1">
      <c r="A44" s="52"/>
      <c r="B44" s="52"/>
    </row>
    <row r="45" spans="1:24" ht="17" customHeight="1">
      <c r="A45" s="9"/>
    </row>
    <row r="46" spans="1:24" ht="17" customHeight="1">
      <c r="A46" s="9"/>
    </row>
    <row r="47" spans="1:24" ht="17" customHeight="1">
      <c r="A47" s="9"/>
    </row>
    <row r="48" spans="1:24" ht="17" customHeight="1">
      <c r="A48" s="9"/>
    </row>
    <row r="49" spans="1:1" ht="17" customHeight="1">
      <c r="A49" s="9"/>
    </row>
    <row r="50" spans="1:1" ht="17" customHeight="1">
      <c r="A50" s="9"/>
    </row>
    <row r="51" spans="1:1" ht="17" customHeight="1">
      <c r="A51" s="9"/>
    </row>
    <row r="52" spans="1:1" ht="17" customHeight="1">
      <c r="A52" s="6"/>
    </row>
  </sheetData>
  <mergeCells count="81">
    <mergeCell ref="A4:M4"/>
    <mergeCell ref="D16:K16"/>
    <mergeCell ref="L16:M17"/>
    <mergeCell ref="N16:N17"/>
    <mergeCell ref="D17:K17"/>
    <mergeCell ref="B11:C11"/>
    <mergeCell ref="B7:C7"/>
    <mergeCell ref="B9:C9"/>
    <mergeCell ref="B16:C17"/>
    <mergeCell ref="J18:K18"/>
    <mergeCell ref="L18:M19"/>
    <mergeCell ref="N18:N19"/>
    <mergeCell ref="B20:C21"/>
    <mergeCell ref="L20:M21"/>
    <mergeCell ref="N20:N21"/>
    <mergeCell ref="B18:C19"/>
    <mergeCell ref="D18:E18"/>
    <mergeCell ref="F18:G18"/>
    <mergeCell ref="H18:I18"/>
    <mergeCell ref="H24:I24"/>
    <mergeCell ref="J24:K24"/>
    <mergeCell ref="L24:M25"/>
    <mergeCell ref="N24:N25"/>
    <mergeCell ref="D22:E23"/>
    <mergeCell ref="F22:G22"/>
    <mergeCell ref="H22:I22"/>
    <mergeCell ref="J22:K22"/>
    <mergeCell ref="L26:M27"/>
    <mergeCell ref="N26:N27"/>
    <mergeCell ref="B28:C29"/>
    <mergeCell ref="D28:E29"/>
    <mergeCell ref="F28:G29"/>
    <mergeCell ref="H28:I28"/>
    <mergeCell ref="J28:K28"/>
    <mergeCell ref="L28:M29"/>
    <mergeCell ref="N28:N29"/>
    <mergeCell ref="B22:C27"/>
    <mergeCell ref="D26:E27"/>
    <mergeCell ref="H26:I26"/>
    <mergeCell ref="J26:K26"/>
    <mergeCell ref="L22:M23"/>
    <mergeCell ref="N22:N23"/>
    <mergeCell ref="D24:E25"/>
    <mergeCell ref="L31:M31"/>
    <mergeCell ref="B32:C32"/>
    <mergeCell ref="D32:K32"/>
    <mergeCell ref="L32:M32"/>
    <mergeCell ref="B30:C30"/>
    <mergeCell ref="D30:K30"/>
    <mergeCell ref="Q24:Q25"/>
    <mergeCell ref="B40:C42"/>
    <mergeCell ref="D40:G42"/>
    <mergeCell ref="H40:I42"/>
    <mergeCell ref="J40:K42"/>
    <mergeCell ref="L40:M42"/>
    <mergeCell ref="B37:C39"/>
    <mergeCell ref="D37:G39"/>
    <mergeCell ref="H37:I39"/>
    <mergeCell ref="J37:K39"/>
    <mergeCell ref="L37:N37"/>
    <mergeCell ref="L38:M38"/>
    <mergeCell ref="L39:M39"/>
    <mergeCell ref="L30:M30"/>
    <mergeCell ref="B31:C31"/>
    <mergeCell ref="D31:K31"/>
    <mergeCell ref="R22:R23"/>
    <mergeCell ref="N40:N42"/>
    <mergeCell ref="P18:P19"/>
    <mergeCell ref="Q18:Q19"/>
    <mergeCell ref="R18:R19"/>
    <mergeCell ref="P26:P27"/>
    <mergeCell ref="Q26:Q27"/>
    <mergeCell ref="P28:P29"/>
    <mergeCell ref="R28:R29"/>
    <mergeCell ref="Q28:Q29"/>
    <mergeCell ref="P20:P21"/>
    <mergeCell ref="Q20:Q21"/>
    <mergeCell ref="R20:R21"/>
    <mergeCell ref="P22:P23"/>
    <mergeCell ref="P24:P25"/>
    <mergeCell ref="Q22:Q23"/>
  </mergeCells>
  <phoneticPr fontId="2"/>
  <printOptions horizontalCentered="1"/>
  <pageMargins left="0.78740157480314965" right="0.59055118110236227" top="0.98425196850393704" bottom="0.39370078740157483" header="0.31496062992125984" footer="0.31496062992125984"/>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K40"/>
  <sheetViews>
    <sheetView view="pageBreakPreview" topLeftCell="A7" zoomScaleNormal="100" zoomScaleSheetLayoutView="100" workbookViewId="0">
      <selection activeCell="I32" sqref="I32"/>
    </sheetView>
  </sheetViews>
  <sheetFormatPr baseColWidth="10" defaultColWidth="8.83203125" defaultRowHeight="18"/>
  <cols>
    <col min="1" max="1" width="8.6640625" customWidth="1"/>
    <col min="2" max="3" width="4.6640625" customWidth="1"/>
    <col min="4" max="4" width="9.6640625" customWidth="1"/>
    <col min="5" max="5" width="9" customWidth="1"/>
    <col min="8" max="8" width="7" customWidth="1"/>
    <col min="9" max="9" width="13" customWidth="1"/>
    <col min="10" max="10" width="7" customWidth="1"/>
  </cols>
  <sheetData>
    <row r="1" spans="1:11">
      <c r="A1" s="11" t="s">
        <v>154</v>
      </c>
    </row>
    <row r="2" spans="1:11">
      <c r="A2" s="6"/>
    </row>
    <row r="3" spans="1:11">
      <c r="J3" s="177" t="s">
        <v>302</v>
      </c>
      <c r="K3" s="178" t="s">
        <v>305</v>
      </c>
    </row>
    <row r="4" spans="1:11">
      <c r="A4" s="6"/>
    </row>
    <row r="5" spans="1:11">
      <c r="A5" s="11" t="s">
        <v>165</v>
      </c>
    </row>
    <row r="6" spans="1:11">
      <c r="A6" s="6"/>
    </row>
    <row r="7" spans="1:11">
      <c r="A7" s="11"/>
      <c r="G7" s="11" t="s">
        <v>170</v>
      </c>
      <c r="H7" s="394">
        <f>入力ｼｰﾄ!C2</f>
        <v>0</v>
      </c>
      <c r="I7" s="394"/>
      <c r="J7" s="394"/>
    </row>
    <row r="8" spans="1:11">
      <c r="A8" s="6"/>
      <c r="G8" s="10"/>
    </row>
    <row r="9" spans="1:11">
      <c r="A9" s="11"/>
      <c r="G9" s="11" t="s">
        <v>164</v>
      </c>
      <c r="H9" s="395" t="str">
        <f>IF(入力ｼｰﾄ!C4="","",入力ｼｰﾄ!C4)</f>
        <v/>
      </c>
      <c r="I9" s="395"/>
      <c r="J9" s="395"/>
    </row>
    <row r="10" spans="1:11">
      <c r="A10" s="6"/>
      <c r="G10" s="10"/>
    </row>
    <row r="11" spans="1:11">
      <c r="A11" s="11"/>
      <c r="G11" s="11" t="s">
        <v>36</v>
      </c>
      <c r="I11" s="16">
        <f>入力ｼｰﾄ!C6</f>
        <v>0</v>
      </c>
      <c r="J11" s="167" t="s">
        <v>243</v>
      </c>
      <c r="K11" s="180" t="s">
        <v>301</v>
      </c>
    </row>
    <row r="12" spans="1:11">
      <c r="A12" s="6"/>
    </row>
    <row r="13" spans="1:11">
      <c r="A13" s="6"/>
    </row>
    <row r="14" spans="1:11">
      <c r="A14" s="6"/>
    </row>
    <row r="15" spans="1:11">
      <c r="A15" s="390" t="s">
        <v>166</v>
      </c>
      <c r="B15" s="390"/>
      <c r="C15" s="390"/>
      <c r="D15" s="390"/>
      <c r="E15" s="390"/>
      <c r="F15" s="390"/>
      <c r="G15" s="390"/>
      <c r="H15" s="390"/>
      <c r="I15" s="390"/>
      <c r="J15" s="390"/>
    </row>
    <row r="16" spans="1:11">
      <c r="A16" s="6"/>
    </row>
    <row r="17" spans="1:11">
      <c r="A17" s="6"/>
    </row>
    <row r="18" spans="1:11">
      <c r="A18" s="396"/>
      <c r="B18" s="396"/>
      <c r="C18" s="396"/>
      <c r="D18" s="11" t="s">
        <v>167</v>
      </c>
      <c r="E18" s="39"/>
      <c r="F18" s="10" t="s">
        <v>173</v>
      </c>
    </row>
    <row r="19" spans="1:11">
      <c r="A19" s="9" t="s">
        <v>168</v>
      </c>
    </row>
    <row r="20" spans="1:11">
      <c r="A20" s="11" t="s">
        <v>169</v>
      </c>
    </row>
    <row r="21" spans="1:11">
      <c r="A21" s="6"/>
    </row>
    <row r="22" spans="1:11">
      <c r="A22" s="390" t="s">
        <v>24</v>
      </c>
      <c r="B22" s="390"/>
      <c r="C22" s="390"/>
      <c r="D22" s="390"/>
      <c r="E22" s="390"/>
      <c r="F22" s="390"/>
      <c r="G22" s="390"/>
      <c r="H22" s="390"/>
      <c r="I22" s="390"/>
      <c r="J22" s="390"/>
    </row>
    <row r="23" spans="1:11">
      <c r="A23" s="6"/>
      <c r="J23" s="27" t="s">
        <v>54</v>
      </c>
    </row>
    <row r="24" spans="1:11" ht="25.5" customHeight="1">
      <c r="A24" s="340" t="s">
        <v>172</v>
      </c>
      <c r="B24" s="340"/>
      <c r="C24" s="341" t="s">
        <v>174</v>
      </c>
      <c r="D24" s="343"/>
      <c r="E24" s="340" t="s">
        <v>155</v>
      </c>
      <c r="F24" s="397" t="s">
        <v>175</v>
      </c>
      <c r="G24" s="340" t="s">
        <v>171</v>
      </c>
      <c r="H24" s="341" t="s">
        <v>176</v>
      </c>
      <c r="I24" s="343"/>
      <c r="J24" s="340" t="s">
        <v>244</v>
      </c>
    </row>
    <row r="25" spans="1:11" ht="25.5" customHeight="1">
      <c r="A25" s="340"/>
      <c r="B25" s="340"/>
      <c r="C25" s="347"/>
      <c r="D25" s="349"/>
      <c r="E25" s="340"/>
      <c r="F25" s="398"/>
      <c r="G25" s="340"/>
      <c r="H25" s="347"/>
      <c r="I25" s="349"/>
      <c r="J25" s="340"/>
    </row>
    <row r="26" spans="1:11">
      <c r="A26" s="341"/>
      <c r="B26" s="343"/>
      <c r="C26" s="341"/>
      <c r="D26" s="343"/>
      <c r="E26" s="45"/>
      <c r="F26" s="46"/>
      <c r="G26" s="45"/>
      <c r="H26" s="341"/>
      <c r="I26" s="343"/>
      <c r="J26" s="42"/>
    </row>
    <row r="27" spans="1:11">
      <c r="A27" s="391">
        <f>'事業実績(様式2)'!J40</f>
        <v>0</v>
      </c>
      <c r="B27" s="321"/>
      <c r="C27" s="391">
        <f>'事業実績(様式2)'!L40</f>
        <v>0</v>
      </c>
      <c r="D27" s="321"/>
      <c r="E27" s="181">
        <v>0</v>
      </c>
      <c r="F27" s="182">
        <f>C27-E27</f>
        <v>0</v>
      </c>
      <c r="G27" s="183">
        <f>C27-F27</f>
        <v>0</v>
      </c>
      <c r="H27" s="392" t="str">
        <f>IF(入力ｼｰﾄ!C20="","",入力ｼｰﾄ!C20)</f>
        <v/>
      </c>
      <c r="I27" s="393"/>
      <c r="J27" s="47"/>
    </row>
    <row r="28" spans="1:11">
      <c r="A28" s="365"/>
      <c r="B28" s="366"/>
      <c r="C28" s="365"/>
      <c r="D28" s="366"/>
      <c r="E28" s="43"/>
      <c r="F28" s="44"/>
      <c r="G28" s="43"/>
      <c r="H28" s="347"/>
      <c r="I28" s="349"/>
      <c r="J28" s="43"/>
    </row>
    <row r="29" spans="1:11">
      <c r="A29" s="6"/>
    </row>
    <row r="30" spans="1:11">
      <c r="A30" s="399" t="s">
        <v>156</v>
      </c>
      <c r="B30" s="399"/>
      <c r="C30" s="399"/>
      <c r="D30" s="399"/>
      <c r="E30" s="399"/>
    </row>
    <row r="31" spans="1:11">
      <c r="A31" s="340" t="s">
        <v>157</v>
      </c>
      <c r="B31" s="340"/>
      <c r="C31" s="403"/>
      <c r="D31" s="404"/>
      <c r="E31" s="405"/>
      <c r="F31" s="400" t="s">
        <v>177</v>
      </c>
      <c r="G31" s="343"/>
    </row>
    <row r="32" spans="1:11">
      <c r="A32" s="340"/>
      <c r="B32" s="340"/>
      <c r="C32" s="406"/>
      <c r="D32" s="407"/>
      <c r="E32" s="408"/>
      <c r="F32" s="401" t="s">
        <v>179</v>
      </c>
      <c r="G32" s="402"/>
      <c r="K32" s="178" t="s">
        <v>303</v>
      </c>
    </row>
    <row r="33" spans="1:11" ht="27" customHeight="1">
      <c r="A33" s="350" t="s">
        <v>158</v>
      </c>
      <c r="B33" s="352"/>
      <c r="C33" s="409"/>
      <c r="D33" s="410"/>
      <c r="E33" s="411"/>
      <c r="F33" s="412" t="s">
        <v>178</v>
      </c>
      <c r="G33" s="413"/>
      <c r="K33" s="178" t="s">
        <v>306</v>
      </c>
    </row>
    <row r="34" spans="1:11" ht="27" customHeight="1">
      <c r="A34" s="350" t="s">
        <v>159</v>
      </c>
      <c r="B34" s="352"/>
      <c r="C34" s="350" t="s">
        <v>160</v>
      </c>
      <c r="D34" s="351"/>
      <c r="E34" s="351"/>
      <c r="F34" s="351"/>
      <c r="G34" s="352"/>
      <c r="K34" s="179" t="s">
        <v>304</v>
      </c>
    </row>
    <row r="35" spans="1:11" ht="27" customHeight="1">
      <c r="A35" s="350" t="s">
        <v>161</v>
      </c>
      <c r="B35" s="352"/>
      <c r="C35" s="409"/>
      <c r="D35" s="410"/>
      <c r="E35" s="404"/>
      <c r="F35" s="404"/>
      <c r="G35" s="418"/>
    </row>
    <row r="36" spans="1:11" ht="18.75" customHeight="1">
      <c r="A36" s="340" t="s">
        <v>162</v>
      </c>
      <c r="B36" s="340"/>
      <c r="C36" s="414" t="s">
        <v>163</v>
      </c>
      <c r="D36" s="415"/>
      <c r="E36" s="422"/>
      <c r="F36" s="423"/>
      <c r="G36" s="423"/>
      <c r="H36" s="423"/>
      <c r="I36" s="424"/>
      <c r="J36" s="123"/>
    </row>
    <row r="37" spans="1:11">
      <c r="A37" s="340"/>
      <c r="B37" s="340"/>
      <c r="C37" s="416" t="s">
        <v>105</v>
      </c>
      <c r="D37" s="417"/>
      <c r="E37" s="419"/>
      <c r="F37" s="420"/>
      <c r="G37" s="420"/>
      <c r="H37" s="420"/>
      <c r="I37" s="421"/>
      <c r="J37" s="122"/>
    </row>
    <row r="38" spans="1:11" ht="24" customHeight="1">
      <c r="A38" s="121"/>
      <c r="B38" s="121"/>
      <c r="C38" s="121"/>
      <c r="D38" s="121"/>
      <c r="E38" s="53"/>
      <c r="F38" s="53"/>
      <c r="G38" s="53"/>
    </row>
    <row r="39" spans="1:11">
      <c r="A39" s="40"/>
      <c r="B39" s="40"/>
      <c r="C39" s="40"/>
      <c r="D39" s="40"/>
      <c r="E39" s="40"/>
    </row>
    <row r="40" spans="1:11">
      <c r="A40" s="41"/>
    </row>
  </sheetData>
  <mergeCells count="38">
    <mergeCell ref="A35:B35"/>
    <mergeCell ref="A36:B37"/>
    <mergeCell ref="C36:D36"/>
    <mergeCell ref="C37:D37"/>
    <mergeCell ref="C35:G35"/>
    <mergeCell ref="E37:I37"/>
    <mergeCell ref="E36:I36"/>
    <mergeCell ref="C34:G34"/>
    <mergeCell ref="E24:E25"/>
    <mergeCell ref="G24:G25"/>
    <mergeCell ref="J24:J25"/>
    <mergeCell ref="H26:I26"/>
    <mergeCell ref="C26:D26"/>
    <mergeCell ref="A30:E30"/>
    <mergeCell ref="A33:B33"/>
    <mergeCell ref="A34:B34"/>
    <mergeCell ref="A31:B32"/>
    <mergeCell ref="F31:G31"/>
    <mergeCell ref="F32:G32"/>
    <mergeCell ref="C31:E32"/>
    <mergeCell ref="C33:E33"/>
    <mergeCell ref="F33:G33"/>
    <mergeCell ref="A24:B25"/>
    <mergeCell ref="C24:D25"/>
    <mergeCell ref="A22:J22"/>
    <mergeCell ref="A15:J15"/>
    <mergeCell ref="H7:J7"/>
    <mergeCell ref="H9:J9"/>
    <mergeCell ref="A18:C18"/>
    <mergeCell ref="F24:F25"/>
    <mergeCell ref="H24:I25"/>
    <mergeCell ref="A26:B26"/>
    <mergeCell ref="A27:B27"/>
    <mergeCell ref="A28:B28"/>
    <mergeCell ref="H27:I27"/>
    <mergeCell ref="H28:I28"/>
    <mergeCell ref="C27:D27"/>
    <mergeCell ref="C28:D28"/>
  </mergeCells>
  <phoneticPr fontId="2"/>
  <printOptions horizontalCentered="1"/>
  <pageMargins left="0.59055118110236227" right="0.59055118110236227"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40"/>
  <sheetViews>
    <sheetView view="pageBreakPreview" topLeftCell="S1" zoomScaleNormal="100" zoomScaleSheetLayoutView="100" workbookViewId="0">
      <selection activeCell="B39" sqref="B39"/>
    </sheetView>
  </sheetViews>
  <sheetFormatPr baseColWidth="10" defaultColWidth="9" defaultRowHeight="17" customHeight="1"/>
  <cols>
    <col min="1" max="4" width="9" style="10"/>
    <col min="5" max="5" width="18" style="10" bestFit="1" customWidth="1"/>
    <col min="6" max="6" width="4" style="10" customWidth="1"/>
    <col min="7" max="7" width="14" style="10" customWidth="1"/>
    <col min="8" max="8" width="9" style="10" customWidth="1"/>
    <col min="9" max="16384" width="9" style="10"/>
  </cols>
  <sheetData>
    <row r="1" spans="1:9" ht="17" customHeight="1">
      <c r="A1" s="9" t="s">
        <v>25</v>
      </c>
    </row>
    <row r="2" spans="1:9" ht="17" customHeight="1">
      <c r="A2" s="9"/>
    </row>
    <row r="3" spans="1:9" ht="17" customHeight="1">
      <c r="A3" s="6"/>
    </row>
    <row r="4" spans="1:9" ht="17" customHeight="1">
      <c r="A4" s="390" t="s">
        <v>246</v>
      </c>
      <c r="B4" s="390"/>
      <c r="C4" s="390"/>
      <c r="D4" s="390"/>
      <c r="E4" s="390"/>
      <c r="F4" s="390"/>
      <c r="G4" s="390"/>
      <c r="H4" s="390"/>
      <c r="I4" s="8"/>
    </row>
    <row r="5" spans="1:9" ht="17" customHeight="1">
      <c r="A5" s="6"/>
    </row>
    <row r="6" spans="1:9" ht="17" customHeight="1">
      <c r="G6" s="426" t="str">
        <f>IF(入力ｼｰﾄ!C19="","令和　　年　　月　　日",入力ｼｰﾄ!C19)</f>
        <v>令和　　年　　月　　日</v>
      </c>
      <c r="H6" s="426"/>
    </row>
    <row r="7" spans="1:9" ht="17" customHeight="1">
      <c r="A7" s="6"/>
    </row>
    <row r="8" spans="1:9" ht="17" customHeight="1">
      <c r="A8" s="9" t="s">
        <v>26</v>
      </c>
    </row>
    <row r="9" spans="1:9" ht="17" customHeight="1">
      <c r="A9" s="9"/>
    </row>
    <row r="10" spans="1:9" ht="17" customHeight="1">
      <c r="E10" s="8" t="s">
        <v>38</v>
      </c>
      <c r="F10" s="12">
        <f>入力ｼｰﾄ!C2</f>
        <v>0</v>
      </c>
    </row>
    <row r="11" spans="1:9" ht="17" customHeight="1">
      <c r="I11" s="7"/>
    </row>
    <row r="12" spans="1:9" ht="17" customHeight="1">
      <c r="E12" s="8" t="s">
        <v>39</v>
      </c>
      <c r="F12" s="12" t="str">
        <f>IF(入力ｼｰﾄ!C4="","",入力ｼｰﾄ!C4)</f>
        <v/>
      </c>
    </row>
    <row r="13" spans="1:9" ht="17" customHeight="1">
      <c r="I13" s="7"/>
    </row>
    <row r="14" spans="1:9" ht="17" customHeight="1">
      <c r="E14" s="8" t="s">
        <v>37</v>
      </c>
      <c r="G14" s="12">
        <f>入力ｼｰﾄ!C6</f>
        <v>0</v>
      </c>
      <c r="H14" s="167" t="s">
        <v>237</v>
      </c>
      <c r="I14" s="166" t="s">
        <v>301</v>
      </c>
    </row>
    <row r="15" spans="1:9" ht="17" customHeight="1">
      <c r="A15" s="6"/>
    </row>
    <row r="16" spans="1:9" ht="17" customHeight="1">
      <c r="A16" s="6"/>
    </row>
    <row r="17" spans="1:9" ht="17" customHeight="1">
      <c r="A17" s="8" t="s">
        <v>43</v>
      </c>
      <c r="B17" s="8"/>
      <c r="C17" s="8"/>
      <c r="D17" s="8"/>
      <c r="E17" s="8"/>
      <c r="F17" s="8"/>
      <c r="G17" s="8"/>
      <c r="H17" s="8"/>
      <c r="I17" s="8"/>
    </row>
    <row r="18" spans="1:9" ht="17" customHeight="1">
      <c r="A18" s="9" t="s">
        <v>44</v>
      </c>
      <c r="B18" s="168">
        <f>'事業実績(様式2)'!L40</f>
        <v>0</v>
      </c>
      <c r="C18" s="10" t="s">
        <v>45</v>
      </c>
    </row>
    <row r="19" spans="1:9" ht="17" customHeight="1">
      <c r="A19" s="9" t="s">
        <v>46</v>
      </c>
    </row>
    <row r="20" spans="1:9" ht="17" customHeight="1">
      <c r="A20" s="6"/>
    </row>
    <row r="21" spans="1:9" ht="17" customHeight="1">
      <c r="A21" s="390" t="s">
        <v>24</v>
      </c>
      <c r="B21" s="390"/>
      <c r="C21" s="390"/>
      <c r="D21" s="390"/>
      <c r="E21" s="390"/>
      <c r="F21" s="390"/>
      <c r="G21" s="390"/>
      <c r="H21" s="390"/>
    </row>
    <row r="22" spans="1:9" ht="17" customHeight="1">
      <c r="A22" s="6"/>
    </row>
    <row r="23" spans="1:9" ht="17" customHeight="1">
      <c r="A23" s="9" t="s">
        <v>42</v>
      </c>
    </row>
    <row r="24" spans="1:9" ht="17" customHeight="1">
      <c r="A24" s="169"/>
      <c r="B24" s="12" t="s">
        <v>48</v>
      </c>
    </row>
    <row r="25" spans="1:9" ht="17" customHeight="1">
      <c r="A25" s="170" t="s">
        <v>47</v>
      </c>
      <c r="B25" s="171"/>
    </row>
    <row r="26" spans="1:9" ht="17" customHeight="1">
      <c r="A26" s="170" t="s">
        <v>49</v>
      </c>
      <c r="B26" s="171"/>
    </row>
    <row r="27" spans="1:9" ht="17" customHeight="1">
      <c r="A27" s="6"/>
    </row>
    <row r="28" spans="1:9" ht="17" customHeight="1">
      <c r="A28" s="9" t="s">
        <v>35</v>
      </c>
      <c r="D28" s="425" t="str">
        <f>IF(入力ｼｰﾄ!C20="","令和　年　月　日",入力ｼｰﾄ!C20)</f>
        <v>令和　年　月　日</v>
      </c>
      <c r="E28" s="425"/>
    </row>
    <row r="29" spans="1:9" ht="17" customHeight="1">
      <c r="A29" s="6"/>
    </row>
    <row r="30" spans="1:9" ht="17" customHeight="1">
      <c r="A30" s="9" t="s">
        <v>40</v>
      </c>
      <c r="D30" s="15" t="s">
        <v>41</v>
      </c>
      <c r="E30" s="172">
        <f>'事業実績(様式2)'!L40</f>
        <v>0</v>
      </c>
    </row>
    <row r="31" spans="1:9" ht="17" customHeight="1">
      <c r="A31" s="6"/>
    </row>
    <row r="32" spans="1:9" ht="17" customHeight="1">
      <c r="A32" s="8" t="s">
        <v>27</v>
      </c>
      <c r="B32" s="8"/>
    </row>
    <row r="33" spans="1:1" ht="17" customHeight="1">
      <c r="A33" s="9" t="s">
        <v>28</v>
      </c>
    </row>
    <row r="34" spans="1:1" ht="17" customHeight="1">
      <c r="A34" s="9" t="s">
        <v>29</v>
      </c>
    </row>
    <row r="35" spans="1:1" ht="17" customHeight="1">
      <c r="A35" s="9" t="s">
        <v>30</v>
      </c>
    </row>
    <row r="36" spans="1:1" ht="17" customHeight="1">
      <c r="A36" s="9" t="s">
        <v>31</v>
      </c>
    </row>
    <row r="37" spans="1:1" ht="17" customHeight="1">
      <c r="A37" s="9" t="s">
        <v>32</v>
      </c>
    </row>
    <row r="38" spans="1:1" ht="17" customHeight="1">
      <c r="A38" s="9" t="s">
        <v>33</v>
      </c>
    </row>
    <row r="39" spans="1:1" ht="17" customHeight="1">
      <c r="A39" s="9" t="s">
        <v>34</v>
      </c>
    </row>
    <row r="40" spans="1:1" ht="17" customHeight="1">
      <c r="A40" s="6"/>
    </row>
  </sheetData>
  <mergeCells count="4">
    <mergeCell ref="D28:E28"/>
    <mergeCell ref="A21:H21"/>
    <mergeCell ref="A4:H4"/>
    <mergeCell ref="G6:H6"/>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R32"/>
  <sheetViews>
    <sheetView view="pageBreakPreview" zoomScaleNormal="100" zoomScaleSheetLayoutView="100" workbookViewId="0">
      <selection activeCell="F16" sqref="F16"/>
    </sheetView>
  </sheetViews>
  <sheetFormatPr baseColWidth="10" defaultColWidth="9" defaultRowHeight="17" customHeight="1"/>
  <cols>
    <col min="1" max="1" width="2.33203125" style="10" customWidth="1"/>
    <col min="2" max="3" width="9.6640625" style="10" customWidth="1"/>
    <col min="4" max="4" width="9.5" style="10" bestFit="1" customWidth="1"/>
    <col min="5" max="6" width="5" style="10" customWidth="1"/>
    <col min="7" max="7" width="9.5" style="10" bestFit="1" customWidth="1"/>
    <col min="8" max="8" width="9" style="10"/>
    <col min="9" max="9" width="3.5" style="10" bestFit="1" customWidth="1"/>
    <col min="10" max="10" width="13.83203125" style="10" bestFit="1" customWidth="1"/>
    <col min="11" max="16384" width="9" style="10"/>
  </cols>
  <sheetData>
    <row r="1" spans="1:15" ht="17" customHeight="1">
      <c r="A1" s="9" t="s">
        <v>70</v>
      </c>
    </row>
    <row r="2" spans="1:15" ht="17" customHeight="1">
      <c r="A2" s="9"/>
    </row>
    <row r="3" spans="1:15" ht="17" customHeight="1">
      <c r="A3" s="6"/>
    </row>
    <row r="4" spans="1:15" ht="17" customHeight="1">
      <c r="A4" s="11" t="s">
        <v>82</v>
      </c>
      <c r="B4" s="11"/>
      <c r="C4" s="11"/>
      <c r="D4" s="11"/>
      <c r="E4" s="11"/>
      <c r="F4" s="11"/>
      <c r="G4" s="11"/>
      <c r="H4" s="11"/>
      <c r="I4" s="11"/>
      <c r="J4" s="8"/>
    </row>
    <row r="5" spans="1:15" ht="17" customHeight="1">
      <c r="A5" s="6"/>
    </row>
    <row r="6" spans="1:15" s="12" customFormat="1" ht="17" customHeight="1">
      <c r="A6" s="16" t="s">
        <v>71</v>
      </c>
    </row>
    <row r="7" spans="1:15" ht="17" customHeight="1">
      <c r="B7" s="8" t="s">
        <v>72</v>
      </c>
      <c r="C7" s="13"/>
    </row>
    <row r="8" spans="1:15" ht="17" customHeight="1">
      <c r="J8" s="27" t="s">
        <v>54</v>
      </c>
      <c r="L8" s="20"/>
      <c r="M8" s="20"/>
      <c r="N8" s="20"/>
      <c r="O8" s="20"/>
    </row>
    <row r="9" spans="1:15" ht="17" customHeight="1">
      <c r="B9" s="340" t="s">
        <v>64</v>
      </c>
      <c r="C9" s="340"/>
      <c r="D9" s="341" t="s">
        <v>73</v>
      </c>
      <c r="E9" s="343"/>
      <c r="F9" s="340" t="s">
        <v>74</v>
      </c>
      <c r="G9" s="340"/>
      <c r="H9" s="340" t="s">
        <v>75</v>
      </c>
      <c r="I9" s="340"/>
      <c r="J9" s="340"/>
    </row>
    <row r="10" spans="1:15" ht="17" customHeight="1">
      <c r="B10" s="340"/>
      <c r="C10" s="340"/>
      <c r="D10" s="347"/>
      <c r="E10" s="349"/>
      <c r="F10" s="340"/>
      <c r="G10" s="340"/>
      <c r="H10" s="340" t="s">
        <v>76</v>
      </c>
      <c r="I10" s="340"/>
      <c r="J10" s="18" t="s">
        <v>77</v>
      </c>
    </row>
    <row r="11" spans="1:15" ht="21" customHeight="1">
      <c r="B11" s="427" t="s">
        <v>66</v>
      </c>
      <c r="C11" s="427"/>
      <c r="D11" s="429">
        <f>'事業実績(様式2)'!L40</f>
        <v>0</v>
      </c>
      <c r="E11" s="430"/>
      <c r="F11" s="428">
        <f>D11</f>
        <v>0</v>
      </c>
      <c r="G11" s="428"/>
      <c r="H11" s="435">
        <v>0</v>
      </c>
      <c r="I11" s="435"/>
      <c r="J11" s="21">
        <v>0</v>
      </c>
      <c r="K11" s="23"/>
      <c r="L11" s="19"/>
      <c r="M11" s="17"/>
      <c r="N11" s="17"/>
      <c r="O11" s="17"/>
    </row>
    <row r="12" spans="1:15" ht="21" customHeight="1">
      <c r="A12" s="6"/>
      <c r="B12" s="427" t="s">
        <v>134</v>
      </c>
      <c r="C12" s="427"/>
      <c r="D12" s="429">
        <f>'事業実績(様式2)'!N40</f>
        <v>0</v>
      </c>
      <c r="E12" s="430"/>
      <c r="F12" s="428">
        <f>D12</f>
        <v>0</v>
      </c>
      <c r="G12" s="428"/>
      <c r="H12" s="435">
        <v>0</v>
      </c>
      <c r="I12" s="435"/>
      <c r="J12" s="21">
        <v>0</v>
      </c>
      <c r="K12" s="23"/>
      <c r="L12" s="19"/>
      <c r="M12" s="17"/>
      <c r="N12" s="17"/>
      <c r="O12" s="17"/>
    </row>
    <row r="13" spans="1:15" ht="21" customHeight="1">
      <c r="A13" s="6"/>
      <c r="B13" s="340" t="s">
        <v>78</v>
      </c>
      <c r="C13" s="340"/>
      <c r="D13" s="429">
        <f>SUM(D11:D12)</f>
        <v>0</v>
      </c>
      <c r="E13" s="430"/>
      <c r="F13" s="428">
        <f>SUM(F11:G12)</f>
        <v>0</v>
      </c>
      <c r="G13" s="428"/>
      <c r="H13" s="435">
        <f>SUM(H11:I12)</f>
        <v>0</v>
      </c>
      <c r="I13" s="435"/>
      <c r="J13" s="21">
        <f>SUM(J11:J12)</f>
        <v>0</v>
      </c>
      <c r="K13" s="23"/>
      <c r="L13" s="19"/>
      <c r="M13" s="17"/>
      <c r="N13" s="17"/>
      <c r="O13" s="17"/>
    </row>
    <row r="14" spans="1:15" ht="17" customHeight="1">
      <c r="A14" s="6"/>
      <c r="K14" s="26"/>
      <c r="L14" s="17"/>
      <c r="M14" s="17"/>
      <c r="N14" s="17"/>
      <c r="O14" s="17"/>
    </row>
    <row r="15" spans="1:15" ht="17" customHeight="1">
      <c r="A15" s="6"/>
      <c r="K15" s="26"/>
      <c r="L15" s="17"/>
      <c r="M15" s="17"/>
      <c r="N15" s="17"/>
      <c r="O15" s="17"/>
    </row>
    <row r="16" spans="1:15" ht="17" customHeight="1">
      <c r="A16" s="16"/>
      <c r="B16" s="10" t="s">
        <v>79</v>
      </c>
    </row>
    <row r="17" spans="1:18" ht="17" customHeight="1">
      <c r="A17" s="14"/>
      <c r="B17" s="13"/>
      <c r="J17" s="17" t="s">
        <v>54</v>
      </c>
    </row>
    <row r="18" spans="1:18" ht="13.5" customHeight="1">
      <c r="A18" s="14"/>
      <c r="B18" s="340" t="s">
        <v>64</v>
      </c>
      <c r="C18" s="340"/>
      <c r="D18" s="340" t="s">
        <v>80</v>
      </c>
      <c r="E18" s="340"/>
      <c r="F18" s="341" t="s">
        <v>81</v>
      </c>
      <c r="G18" s="343"/>
      <c r="H18" s="340" t="s">
        <v>75</v>
      </c>
      <c r="I18" s="340"/>
      <c r="J18" s="340"/>
      <c r="L18" s="19"/>
      <c r="M18" s="20"/>
      <c r="N18" s="20"/>
      <c r="O18" s="20"/>
      <c r="P18" s="20"/>
      <c r="Q18" s="20"/>
      <c r="R18" s="19"/>
    </row>
    <row r="19" spans="1:18" ht="15">
      <c r="A19" s="14"/>
      <c r="B19" s="340"/>
      <c r="C19" s="340"/>
      <c r="D19" s="340"/>
      <c r="E19" s="340"/>
      <c r="F19" s="344"/>
      <c r="G19" s="346"/>
      <c r="H19" s="340" t="s">
        <v>76</v>
      </c>
      <c r="I19" s="340"/>
      <c r="J19" s="18" t="s">
        <v>77</v>
      </c>
      <c r="L19" s="19"/>
      <c r="M19" s="19"/>
      <c r="N19" s="19"/>
      <c r="O19" s="19"/>
      <c r="P19" s="19"/>
      <c r="Q19" s="19"/>
      <c r="R19" s="19"/>
    </row>
    <row r="20" spans="1:18" ht="17" customHeight="1">
      <c r="A20" s="9"/>
      <c r="B20" s="318" t="s">
        <v>135</v>
      </c>
      <c r="C20" s="319"/>
      <c r="E20" s="194"/>
      <c r="F20" s="195"/>
      <c r="G20" s="196"/>
      <c r="H20" s="431"/>
      <c r="I20" s="432"/>
      <c r="J20" s="25"/>
      <c r="L20" s="19"/>
      <c r="M20" s="19"/>
      <c r="N20" s="19"/>
      <c r="O20" s="19"/>
      <c r="P20" s="19"/>
      <c r="Q20" s="19"/>
      <c r="R20" s="19"/>
    </row>
    <row r="21" spans="1:18" ht="17" customHeight="1">
      <c r="A21" s="6"/>
      <c r="B21" s="320"/>
      <c r="C21" s="321"/>
      <c r="D21" s="327">
        <f>D13</f>
        <v>0</v>
      </c>
      <c r="E21" s="329"/>
      <c r="F21" s="327">
        <f>F13</f>
        <v>0</v>
      </c>
      <c r="G21" s="329"/>
      <c r="H21" s="433">
        <v>0</v>
      </c>
      <c r="I21" s="434"/>
      <c r="J21" s="200">
        <v>0</v>
      </c>
      <c r="L21" s="19"/>
      <c r="M21" s="17"/>
      <c r="N21" s="17"/>
      <c r="O21" s="17"/>
      <c r="P21" s="19"/>
      <c r="Q21" s="19"/>
      <c r="R21" s="19"/>
    </row>
    <row r="22" spans="1:18" ht="17" customHeight="1">
      <c r="A22" s="9"/>
      <c r="B22" s="322"/>
      <c r="C22" s="323"/>
      <c r="D22" s="197"/>
      <c r="E22" s="198"/>
      <c r="F22" s="199"/>
      <c r="G22" s="24"/>
      <c r="H22" s="365"/>
      <c r="I22" s="366"/>
      <c r="J22" s="22"/>
      <c r="L22" s="19"/>
      <c r="M22" s="19"/>
      <c r="N22" s="19"/>
      <c r="O22" s="19"/>
      <c r="P22" s="19"/>
      <c r="Q22" s="19"/>
      <c r="R22" s="19"/>
    </row>
    <row r="23" spans="1:18" ht="17" customHeight="1">
      <c r="A23" s="6"/>
    </row>
    <row r="24" spans="1:18" ht="17" customHeight="1">
      <c r="A24" s="8"/>
      <c r="B24" s="8"/>
    </row>
    <row r="25" spans="1:18" ht="17" customHeight="1">
      <c r="A25" s="9"/>
    </row>
    <row r="26" spans="1:18" ht="17" customHeight="1">
      <c r="A26" s="9"/>
    </row>
    <row r="27" spans="1:18" ht="17" customHeight="1">
      <c r="A27" s="9"/>
    </row>
    <row r="28" spans="1:18" ht="17" customHeight="1">
      <c r="A28" s="9"/>
    </row>
    <row r="29" spans="1:18" ht="17" customHeight="1">
      <c r="A29" s="9"/>
    </row>
    <row r="30" spans="1:18" ht="17" customHeight="1">
      <c r="A30" s="9"/>
    </row>
    <row r="31" spans="1:18" ht="17" customHeight="1">
      <c r="A31" s="9"/>
    </row>
    <row r="32" spans="1:18" ht="17" customHeight="1">
      <c r="A32" s="6"/>
    </row>
  </sheetData>
  <mergeCells count="28">
    <mergeCell ref="H11:I11"/>
    <mergeCell ref="H12:I12"/>
    <mergeCell ref="H13:I13"/>
    <mergeCell ref="H9:J9"/>
    <mergeCell ref="H10:I10"/>
    <mergeCell ref="H18:J18"/>
    <mergeCell ref="H19:I19"/>
    <mergeCell ref="B20:C22"/>
    <mergeCell ref="H20:I20"/>
    <mergeCell ref="H21:I21"/>
    <mergeCell ref="H22:I22"/>
    <mergeCell ref="D21:E21"/>
    <mergeCell ref="F21:G21"/>
    <mergeCell ref="B18:C19"/>
    <mergeCell ref="F18:G19"/>
    <mergeCell ref="F11:G11"/>
    <mergeCell ref="F12:G12"/>
    <mergeCell ref="F13:G13"/>
    <mergeCell ref="D9:E10"/>
    <mergeCell ref="D11:E11"/>
    <mergeCell ref="D12:E12"/>
    <mergeCell ref="D13:E13"/>
    <mergeCell ref="F9:G10"/>
    <mergeCell ref="B9:C10"/>
    <mergeCell ref="B11:C11"/>
    <mergeCell ref="B12:C12"/>
    <mergeCell ref="B13:C13"/>
    <mergeCell ref="D18:E19"/>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J41"/>
  <sheetViews>
    <sheetView view="pageBreakPreview" topLeftCell="A28" zoomScaleNormal="100" zoomScaleSheetLayoutView="100" workbookViewId="0">
      <selection activeCell="F36" sqref="F36:I36"/>
    </sheetView>
  </sheetViews>
  <sheetFormatPr baseColWidth="10" defaultColWidth="9" defaultRowHeight="17.25" customHeight="1"/>
  <cols>
    <col min="1" max="8" width="9" style="10"/>
    <col min="9" max="9" width="9" style="10" customWidth="1"/>
    <col min="10" max="16384" width="9" style="10"/>
  </cols>
  <sheetData>
    <row r="2" spans="1:9" ht="17">
      <c r="A2" s="437" t="s">
        <v>83</v>
      </c>
      <c r="B2" s="437"/>
      <c r="C2" s="437"/>
      <c r="D2" s="437"/>
      <c r="E2" s="437"/>
      <c r="F2" s="437"/>
      <c r="G2" s="437"/>
      <c r="H2" s="437"/>
      <c r="I2" s="437"/>
    </row>
    <row r="3" spans="1:9" ht="17.25" customHeight="1">
      <c r="A3" s="28"/>
    </row>
    <row r="4" spans="1:9" ht="17.25" customHeight="1">
      <c r="A4" s="11" t="s">
        <v>88</v>
      </c>
    </row>
    <row r="5" spans="1:9" ht="17.25" customHeight="1">
      <c r="A5" s="11" t="s">
        <v>89</v>
      </c>
    </row>
    <row r="6" spans="1:9" ht="17.25" customHeight="1">
      <c r="A6" s="30" t="s">
        <v>90</v>
      </c>
    </row>
    <row r="7" spans="1:9" ht="17.25" customHeight="1">
      <c r="A7" s="10" t="s">
        <v>91</v>
      </c>
    </row>
    <row r="9" spans="1:9" ht="17.25" customHeight="1">
      <c r="A9" s="438" t="s">
        <v>24</v>
      </c>
      <c r="B9" s="438"/>
      <c r="C9" s="438"/>
      <c r="D9" s="438"/>
      <c r="E9" s="438"/>
      <c r="F9" s="438"/>
      <c r="G9" s="438"/>
      <c r="H9" s="438"/>
      <c r="I9" s="438"/>
    </row>
    <row r="10" spans="1:9" ht="17.25" customHeight="1">
      <c r="A10" s="28"/>
    </row>
    <row r="11" spans="1:9" ht="17.25" customHeight="1">
      <c r="A11" s="30" t="s">
        <v>84</v>
      </c>
    </row>
    <row r="12" spans="1:9" ht="17.25" customHeight="1">
      <c r="A12" s="30" t="s">
        <v>92</v>
      </c>
    </row>
    <row r="13" spans="1:9" ht="17.25" customHeight="1">
      <c r="A13" s="30" t="s">
        <v>93</v>
      </c>
    </row>
    <row r="14" spans="1:9" ht="17.25" customHeight="1">
      <c r="A14" s="30" t="s">
        <v>94</v>
      </c>
    </row>
    <row r="15" spans="1:9" ht="17.25" customHeight="1">
      <c r="A15" s="30" t="s">
        <v>95</v>
      </c>
    </row>
    <row r="16" spans="1:9" ht="17.25" customHeight="1">
      <c r="A16" s="31" t="s">
        <v>96</v>
      </c>
    </row>
    <row r="17" spans="1:9" ht="17.25" customHeight="1">
      <c r="A17" s="31" t="s">
        <v>97</v>
      </c>
    </row>
    <row r="18" spans="1:9" ht="17.25" customHeight="1">
      <c r="A18" s="31" t="s">
        <v>98</v>
      </c>
    </row>
    <row r="19" spans="1:9" ht="17.25" customHeight="1">
      <c r="A19" s="31" t="s">
        <v>99</v>
      </c>
    </row>
    <row r="20" spans="1:9" ht="17.25" customHeight="1">
      <c r="A20" s="31" t="s">
        <v>100</v>
      </c>
    </row>
    <row r="21" spans="1:9" ht="17.25" customHeight="1">
      <c r="A21" s="31" t="s">
        <v>101</v>
      </c>
    </row>
    <row r="22" spans="1:9" ht="17.25" customHeight="1">
      <c r="A22" s="31" t="s">
        <v>85</v>
      </c>
    </row>
    <row r="23" spans="1:9" ht="17.25" customHeight="1">
      <c r="A23" s="28"/>
    </row>
    <row r="24" spans="1:9" ht="17.25" customHeight="1">
      <c r="A24" s="30" t="s">
        <v>86</v>
      </c>
    </row>
    <row r="25" spans="1:9" ht="17.25" customHeight="1">
      <c r="A25" s="30" t="s">
        <v>102</v>
      </c>
    </row>
    <row r="26" spans="1:9" ht="17.25" customHeight="1">
      <c r="A26" s="30"/>
    </row>
    <row r="27" spans="1:9" ht="17.25" customHeight="1">
      <c r="A27" s="28"/>
    </row>
    <row r="28" spans="1:9" ht="17.25" customHeight="1">
      <c r="A28" s="28"/>
      <c r="I28" s="177" t="str">
        <f>IF(入力ｼｰﾄ!C19="","令和　　年　　月　　日",入力ｼｰﾄ!C19)</f>
        <v>令和　　年　　月　　日</v>
      </c>
    </row>
    <row r="29" spans="1:9" ht="17.25" customHeight="1">
      <c r="A29" s="28"/>
      <c r="I29" s="32"/>
    </row>
    <row r="31" spans="1:9" ht="17.25" customHeight="1">
      <c r="A31" s="30" t="s">
        <v>87</v>
      </c>
    </row>
    <row r="32" spans="1:9" ht="17.25" customHeight="1">
      <c r="A32" s="30"/>
    </row>
    <row r="33" spans="1:10" ht="17.25" customHeight="1">
      <c r="A33" s="30"/>
      <c r="E33" s="29" t="s">
        <v>103</v>
      </c>
    </row>
    <row r="34" spans="1:10" ht="17.25" customHeight="1">
      <c r="A34" s="30"/>
      <c r="E34" s="34" t="s">
        <v>104</v>
      </c>
      <c r="F34" s="439">
        <f>入力ｼｰﾄ!C2</f>
        <v>0</v>
      </c>
      <c r="G34" s="439"/>
      <c r="H34" s="439"/>
      <c r="I34" s="439"/>
    </row>
    <row r="35" spans="1:10" ht="17.25" customHeight="1">
      <c r="A35" s="30"/>
      <c r="E35" s="35" t="s">
        <v>107</v>
      </c>
      <c r="F35" s="442" t="str">
        <f>IF(入力ｼｰﾄ!C3="","",入力ｼｰﾄ!C3)</f>
        <v/>
      </c>
      <c r="G35" s="442"/>
      <c r="H35" s="442"/>
      <c r="I35" s="442"/>
    </row>
    <row r="36" spans="1:10" ht="17.25" customHeight="1">
      <c r="A36" s="30"/>
      <c r="E36" s="34" t="s">
        <v>184</v>
      </c>
      <c r="F36" s="441" t="str">
        <f>IF(入力ｼｰﾄ!C4="","",入力ｼｰﾄ!C4)</f>
        <v/>
      </c>
      <c r="G36" s="441"/>
      <c r="H36" s="441"/>
      <c r="I36" s="441"/>
    </row>
    <row r="37" spans="1:10" ht="17.25" customHeight="1">
      <c r="A37" s="30"/>
      <c r="D37" s="33"/>
      <c r="E37" s="35" t="s">
        <v>107</v>
      </c>
      <c r="F37" s="440">
        <f>入力ｼｰﾄ!C5</f>
        <v>0</v>
      </c>
      <c r="G37" s="440"/>
      <c r="H37" s="440"/>
      <c r="I37" s="440"/>
    </row>
    <row r="38" spans="1:10" ht="17.25" customHeight="1">
      <c r="A38" s="30"/>
      <c r="D38" s="33"/>
      <c r="E38" s="36" t="s">
        <v>106</v>
      </c>
      <c r="F38" s="439">
        <f>入力ｼｰﾄ!C6</f>
        <v>0</v>
      </c>
      <c r="G38" s="439"/>
      <c r="H38" s="173" t="s">
        <v>245</v>
      </c>
      <c r="I38" s="174"/>
      <c r="J38" s="166" t="s">
        <v>301</v>
      </c>
    </row>
    <row r="39" spans="1:10" ht="17.25" customHeight="1">
      <c r="A39" s="30"/>
      <c r="D39" s="33"/>
      <c r="E39" s="37"/>
      <c r="F39" s="175"/>
      <c r="G39" s="175"/>
      <c r="H39" s="175"/>
      <c r="I39" s="175"/>
    </row>
    <row r="40" spans="1:10" ht="17.25" customHeight="1">
      <c r="A40" s="30"/>
      <c r="D40" s="33"/>
      <c r="E40" s="36" t="s">
        <v>108</v>
      </c>
      <c r="F40" s="436">
        <f>入力ｼｰﾄ!C7</f>
        <v>0</v>
      </c>
      <c r="G40" s="436"/>
      <c r="H40" s="176" t="s">
        <v>187</v>
      </c>
      <c r="I40" s="176">
        <f>入力ｼｰﾄ!C8</f>
        <v>0</v>
      </c>
    </row>
    <row r="41" spans="1:10" ht="17.25" customHeight="1">
      <c r="A41" s="6"/>
    </row>
  </sheetData>
  <mergeCells count="8">
    <mergeCell ref="F40:G40"/>
    <mergeCell ref="A2:I2"/>
    <mergeCell ref="A9:I9"/>
    <mergeCell ref="F34:I34"/>
    <mergeCell ref="F37:I37"/>
    <mergeCell ref="F36:I36"/>
    <mergeCell ref="F35:I35"/>
    <mergeCell ref="F38:G38"/>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入力方法</vt:lpstr>
      <vt:lpstr>入力ｼｰﾄ</vt:lpstr>
      <vt:lpstr>雇用契約書</vt:lpstr>
      <vt:lpstr>勤務日誌</vt:lpstr>
      <vt:lpstr>事業実績(様式2)</vt:lpstr>
      <vt:lpstr>交付請求書(様式6)</vt:lpstr>
      <vt:lpstr>交付申請･実績報告(様式1)</vt:lpstr>
      <vt:lpstr>収支精算書(様式3)</vt:lpstr>
      <vt:lpstr>誓約書</vt:lpstr>
      <vt:lpstr>交付決定通知(様式4)</vt:lpstr>
      <vt:lpstr>額の確定通知(様式5)</vt:lpstr>
      <vt:lpstr>雇用契約書!Print_Area</vt:lpstr>
      <vt:lpstr>'交付申請･実績報告(様式1)'!Print_Area</vt:lpstr>
      <vt:lpstr>'交付請求書(様式6)'!Print_Area</vt:lpstr>
      <vt:lpstr>'事業実績(様式2)'!Print_Area</vt:lpstr>
      <vt:lpstr>'収支精算書(様式3)'!Print_Area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sasaki takumi</cp:lastModifiedBy>
  <cp:lastPrinted>2020-08-13T13:35:17Z</cp:lastPrinted>
  <dcterms:created xsi:type="dcterms:W3CDTF">2020-06-22T23:53:14Z</dcterms:created>
  <dcterms:modified xsi:type="dcterms:W3CDTF">2020-08-27T06:54:48Z</dcterms:modified>
</cp:coreProperties>
</file>