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4"/>
  <workbookPr/>
  <mc:AlternateContent xmlns:mc="http://schemas.openxmlformats.org/markup-compatibility/2006">
    <mc:Choice Requires="x15">
      <x15ac:absPath xmlns:x15ac="http://schemas.microsoft.com/office/spreadsheetml/2010/11/ac" url="/Users/sasakita/Downloads/"/>
    </mc:Choice>
  </mc:AlternateContent>
  <xr:revisionPtr revIDLastSave="0" documentId="8_{7763C889-6BB5-8F44-ADA1-AC2303FE69AB}" xr6:coauthVersionLast="36" xr6:coauthVersionMax="36" xr10:uidLastSave="{00000000-0000-0000-0000-000000000000}"/>
  <bookViews>
    <workbookView xWindow="0" yWindow="460" windowWidth="21240" windowHeight="18820" activeTab="3" xr2:uid="{00000000-000D-0000-FFFF-FFFF00000000}"/>
  </bookViews>
  <sheets>
    <sheet name="入力方法" sheetId="11" r:id="rId1"/>
    <sheet name="入力ｼｰﾄ" sheetId="6" r:id="rId2"/>
    <sheet name="雇用契約書" sheetId="10" r:id="rId3"/>
    <sheet name="勤務日誌" sheetId="1" r:id="rId4"/>
    <sheet name="事業実績(様式2)" sheetId="3" r:id="rId5"/>
    <sheet name="交付請求書(様式6)" sheetId="9" r:id="rId6"/>
    <sheet name="交付申請･実績報告(様式1)" sheetId="2" r:id="rId7"/>
    <sheet name="収支精算書(様式3)" sheetId="5" r:id="rId8"/>
    <sheet name="誓約書" sheetId="4" r:id="rId9"/>
    <sheet name="交付決定通知(様式4)" sheetId="7" r:id="rId10"/>
    <sheet name="額の確定通知(様式5)" sheetId="8" r:id="rId11"/>
  </sheets>
  <definedNames>
    <definedName name="_xlnm.Print_Area" localSheetId="2">雇用契約書!$A$1:$H$38</definedName>
    <definedName name="_xlnm.Print_Area" localSheetId="6">'交付申請･実績報告(様式1)'!$A$1:$H$39</definedName>
    <definedName name="_xlnm.Print_Area" localSheetId="5">'交付請求書(様式6)'!$A$1:$J$37</definedName>
    <definedName name="_xlnm.Print_Area" localSheetId="4">'事業実績(様式2)'!$A$1:$N$42</definedName>
    <definedName name="_xlnm.Print_Area" localSheetId="7">'収支精算書(様式3)'!$A$1:$J$22</definedName>
    <definedName name="_xlnm.Print_Area" localSheetId="8">誓約書!$A$1:$I$40</definedName>
  </definedName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8" l="1"/>
  <c r="A5" i="8"/>
  <c r="A15" i="7"/>
  <c r="A7" i="7"/>
  <c r="L26" i="3"/>
  <c r="P26" i="3" s="1"/>
  <c r="L24" i="3"/>
  <c r="P24" i="3" s="1"/>
  <c r="D9" i="3"/>
  <c r="H27" i="9"/>
  <c r="H9" i="9"/>
  <c r="G6" i="2"/>
  <c r="F36" i="4"/>
  <c r="F35" i="4"/>
  <c r="I28" i="4"/>
  <c r="D28" i="2"/>
  <c r="F12" i="2"/>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H40" i="1" s="1"/>
  <c r="AE10" i="1"/>
  <c r="AH10" i="1" s="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10" i="1"/>
  <c r="F40" i="1"/>
  <c r="M40" i="1" s="1"/>
  <c r="K40" i="1"/>
  <c r="F38" i="10"/>
  <c r="F36" i="10"/>
  <c r="F33" i="10"/>
  <c r="F31" i="10"/>
  <c r="O40" i="1" l="1"/>
  <c r="U40" i="1" s="1"/>
  <c r="AA40" i="1"/>
  <c r="AC40" i="1" s="1"/>
  <c r="AE41" i="1"/>
  <c r="S40" i="1"/>
  <c r="C6" i="10"/>
  <c r="C7" i="10"/>
  <c r="C5" i="10"/>
  <c r="F3" i="10"/>
  <c r="B4" i="10"/>
  <c r="B3" i="10"/>
  <c r="L28" i="3" l="1"/>
  <c r="P28" i="3" s="1"/>
  <c r="D11" i="3" l="1"/>
  <c r="D7" i="3"/>
  <c r="H23" i="3"/>
  <c r="AH12" i="1"/>
  <c r="AH13" i="1"/>
  <c r="AH14" i="1"/>
  <c r="AH15" i="1"/>
  <c r="AH17" i="1"/>
  <c r="AH18" i="1"/>
  <c r="AH38" i="1"/>
  <c r="AH39" i="1"/>
  <c r="E3" i="1"/>
  <c r="E5" i="1"/>
  <c r="C43" i="1"/>
  <c r="X41" i="1"/>
  <c r="L20" i="3" s="1"/>
  <c r="P20" i="3" s="1"/>
  <c r="K39" i="1"/>
  <c r="F39" i="1"/>
  <c r="M39" i="1" s="1"/>
  <c r="K38" i="1"/>
  <c r="F38" i="1"/>
  <c r="M38" i="1" s="1"/>
  <c r="AH37" i="1"/>
  <c r="K37" i="1"/>
  <c r="F37" i="1"/>
  <c r="M37" i="1" s="1"/>
  <c r="K36" i="1"/>
  <c r="F36" i="1"/>
  <c r="K35" i="1"/>
  <c r="F35" i="1"/>
  <c r="M35" i="1" s="1"/>
  <c r="K34" i="1"/>
  <c r="F34" i="1"/>
  <c r="M34" i="1" s="1"/>
  <c r="K33" i="1"/>
  <c r="F33" i="1"/>
  <c r="M33" i="1" s="1"/>
  <c r="K32" i="1"/>
  <c r="F32" i="1"/>
  <c r="M32" i="1" s="1"/>
  <c r="K31" i="1"/>
  <c r="F31" i="1"/>
  <c r="M31" i="1" s="1"/>
  <c r="K30" i="1"/>
  <c r="F30" i="1"/>
  <c r="M30" i="1" s="1"/>
  <c r="K29" i="1"/>
  <c r="F29" i="1"/>
  <c r="M29" i="1" s="1"/>
  <c r="K28" i="1"/>
  <c r="F28" i="1"/>
  <c r="M28" i="1" s="1"/>
  <c r="K27" i="1"/>
  <c r="F27" i="1"/>
  <c r="M27" i="1" s="1"/>
  <c r="K26" i="1"/>
  <c r="F26" i="1"/>
  <c r="M26" i="1" s="1"/>
  <c r="K25" i="1"/>
  <c r="F25" i="1"/>
  <c r="M25" i="1" s="1"/>
  <c r="K24" i="1"/>
  <c r="F24" i="1"/>
  <c r="M24" i="1" s="1"/>
  <c r="K23" i="1"/>
  <c r="F23" i="1"/>
  <c r="M23" i="1" s="1"/>
  <c r="K22" i="1"/>
  <c r="F22" i="1"/>
  <c r="M22" i="1" s="1"/>
  <c r="K21" i="1"/>
  <c r="F21" i="1"/>
  <c r="M21" i="1" s="1"/>
  <c r="K20" i="1"/>
  <c r="F20" i="1"/>
  <c r="M20" i="1" s="1"/>
  <c r="K19" i="1"/>
  <c r="F19" i="1"/>
  <c r="M19" i="1" s="1"/>
  <c r="K18" i="1"/>
  <c r="F18" i="1"/>
  <c r="M18" i="1" s="1"/>
  <c r="K17" i="1"/>
  <c r="F17" i="1"/>
  <c r="M17" i="1" s="1"/>
  <c r="AH16" i="1"/>
  <c r="K16" i="1"/>
  <c r="F16" i="1"/>
  <c r="M16" i="1" s="1"/>
  <c r="K15" i="1"/>
  <c r="F15" i="1"/>
  <c r="M15" i="1" s="1"/>
  <c r="K14" i="1"/>
  <c r="F14" i="1"/>
  <c r="M14" i="1" s="1"/>
  <c r="K13" i="1"/>
  <c r="F13" i="1"/>
  <c r="K12" i="1"/>
  <c r="F12" i="1"/>
  <c r="M12" i="1" s="1"/>
  <c r="AH11" i="1"/>
  <c r="K11" i="1"/>
  <c r="F11" i="1"/>
  <c r="K10" i="1"/>
  <c r="F10" i="1"/>
  <c r="M11" i="1" l="1"/>
  <c r="AA11" i="1" s="1"/>
  <c r="O31" i="1"/>
  <c r="U31" i="1" s="1"/>
  <c r="AA31" i="1"/>
  <c r="AC31" i="1" s="1"/>
  <c r="O25" i="1"/>
  <c r="U25" i="1" s="1"/>
  <c r="AA25" i="1"/>
  <c r="AC25" i="1" s="1"/>
  <c r="S25" i="1"/>
  <c r="O20" i="1"/>
  <c r="U20" i="1" s="1"/>
  <c r="AA20" i="1"/>
  <c r="AC20" i="1" s="1"/>
  <c r="AA38" i="1"/>
  <c r="AC38" i="1" s="1"/>
  <c r="O38" i="1"/>
  <c r="U38" i="1" s="1"/>
  <c r="S38" i="1"/>
  <c r="AA39" i="1"/>
  <c r="AC39" i="1" s="1"/>
  <c r="S39" i="1"/>
  <c r="O39" i="1"/>
  <c r="U39" i="1" s="1"/>
  <c r="AA34" i="1"/>
  <c r="AC34" i="1" s="1"/>
  <c r="O34" i="1"/>
  <c r="U34" i="1" s="1"/>
  <c r="AA14" i="1"/>
  <c r="AC14" i="1" s="1"/>
  <c r="O14" i="1"/>
  <c r="U14" i="1" s="1"/>
  <c r="S14" i="1"/>
  <c r="AA33" i="1"/>
  <c r="AC33" i="1" s="1"/>
  <c r="O33" i="1"/>
  <c r="U33" i="1" s="1"/>
  <c r="S33" i="1"/>
  <c r="AA16" i="1"/>
  <c r="AC16" i="1" s="1"/>
  <c r="O16" i="1"/>
  <c r="U16" i="1" s="1"/>
  <c r="AA28" i="1"/>
  <c r="AC28" i="1" s="1"/>
  <c r="O28" i="1"/>
  <c r="U28" i="1" s="1"/>
  <c r="J23" i="3"/>
  <c r="L22" i="3" s="1"/>
  <c r="H19" i="3"/>
  <c r="L18" i="3" s="1"/>
  <c r="O26" i="1"/>
  <c r="U26" i="1" s="1"/>
  <c r="S26" i="1"/>
  <c r="AA26" i="1"/>
  <c r="AC26" i="1" s="1"/>
  <c r="AA37" i="1"/>
  <c r="AC37" i="1" s="1"/>
  <c r="O37" i="1"/>
  <c r="U37" i="1" s="1"/>
  <c r="AA21" i="1"/>
  <c r="AC21" i="1" s="1"/>
  <c r="O21" i="1"/>
  <c r="U21" i="1" s="1"/>
  <c r="S21" i="1"/>
  <c r="O11" i="1"/>
  <c r="U11" i="1" s="1"/>
  <c r="O17" i="1"/>
  <c r="U17" i="1" s="1"/>
  <c r="AA17" i="1"/>
  <c r="AC17" i="1" s="1"/>
  <c r="S17" i="1"/>
  <c r="O29" i="1"/>
  <c r="U29" i="1" s="1"/>
  <c r="AA29" i="1"/>
  <c r="AC29" i="1" s="1"/>
  <c r="S29" i="1"/>
  <c r="O12" i="1"/>
  <c r="U12" i="1" s="1"/>
  <c r="AA12" i="1"/>
  <c r="AC12" i="1" s="1"/>
  <c r="O18" i="1"/>
  <c r="U18" i="1" s="1"/>
  <c r="S18" i="1"/>
  <c r="AA18" i="1"/>
  <c r="AC18" i="1" s="1"/>
  <c r="AA19" i="1"/>
  <c r="AC19" i="1" s="1"/>
  <c r="O19" i="1"/>
  <c r="U19" i="1" s="1"/>
  <c r="AA32" i="1"/>
  <c r="AC32" i="1" s="1"/>
  <c r="O32" i="1"/>
  <c r="U32" i="1" s="1"/>
  <c r="S32" i="1"/>
  <c r="S15" i="1"/>
  <c r="AA15" i="1"/>
  <c r="AC15" i="1" s="1"/>
  <c r="O15" i="1"/>
  <c r="U15" i="1" s="1"/>
  <c r="O27" i="1"/>
  <c r="U27" i="1" s="1"/>
  <c r="AA27" i="1"/>
  <c r="AC27" i="1" s="1"/>
  <c r="S27" i="1"/>
  <c r="O22" i="1"/>
  <c r="U22" i="1" s="1"/>
  <c r="S22" i="1"/>
  <c r="AA22" i="1"/>
  <c r="AC22" i="1" s="1"/>
  <c r="O23" i="1"/>
  <c r="U23" i="1" s="1"/>
  <c r="AA23" i="1"/>
  <c r="AC23" i="1" s="1"/>
  <c r="O35" i="1"/>
  <c r="U35" i="1" s="1"/>
  <c r="AA35" i="1"/>
  <c r="AC35" i="1" s="1"/>
  <c r="S35" i="1"/>
  <c r="O24" i="1"/>
  <c r="U24" i="1" s="1"/>
  <c r="AA24" i="1"/>
  <c r="AC24" i="1" s="1"/>
  <c r="O30" i="1"/>
  <c r="U30" i="1" s="1"/>
  <c r="S30" i="1"/>
  <c r="AA30" i="1"/>
  <c r="AC30" i="1" s="1"/>
  <c r="M13" i="1"/>
  <c r="M36" i="1"/>
  <c r="AH21" i="1"/>
  <c r="AH25" i="1"/>
  <c r="AH33" i="1"/>
  <c r="AH26" i="1"/>
  <c r="AH30" i="1"/>
  <c r="AH34" i="1"/>
  <c r="AH20" i="1"/>
  <c r="AH24" i="1"/>
  <c r="AH28" i="1"/>
  <c r="AH32" i="1"/>
  <c r="AH27" i="1"/>
  <c r="AH35" i="1"/>
  <c r="AH31" i="1"/>
  <c r="K41" i="1"/>
  <c r="F41" i="1"/>
  <c r="M10" i="1"/>
  <c r="P22" i="3" l="1"/>
  <c r="L30" i="3"/>
  <c r="L32" i="3" s="1"/>
  <c r="S20" i="1"/>
  <c r="AC11" i="1"/>
  <c r="S37" i="1"/>
  <c r="AA13" i="1"/>
  <c r="AC13" i="1" s="1"/>
  <c r="O13" i="1"/>
  <c r="U13" i="1" s="1"/>
  <c r="S13" i="1"/>
  <c r="P18" i="3"/>
  <c r="P32" i="3" s="1"/>
  <c r="L40" i="3" s="1"/>
  <c r="Q18" i="3"/>
  <c r="O36" i="1"/>
  <c r="U36" i="1" s="1"/>
  <c r="AA36" i="1"/>
  <c r="AC36" i="1" s="1"/>
  <c r="S19" i="1"/>
  <c r="O10" i="1"/>
  <c r="U10" i="1" s="1"/>
  <c r="AA10" i="1"/>
  <c r="AC10" i="1" s="1"/>
  <c r="M41" i="1"/>
  <c r="J19" i="3" s="1"/>
  <c r="S10" i="1"/>
  <c r="S11" i="1"/>
  <c r="S24" i="1"/>
  <c r="S28" i="1"/>
  <c r="S34" i="1"/>
  <c r="S23" i="1"/>
  <c r="S12" i="1"/>
  <c r="S16" i="1"/>
  <c r="S31" i="1"/>
  <c r="AH29" i="1"/>
  <c r="AH22" i="1"/>
  <c r="AH36" i="1"/>
  <c r="AH23" i="1"/>
  <c r="AH19" i="1"/>
  <c r="D40" i="3" l="1"/>
  <c r="H40" i="3" s="1"/>
  <c r="J40" i="3" s="1"/>
  <c r="A27" i="9" s="1"/>
  <c r="S36" i="1"/>
  <c r="S41" i="1" s="1"/>
  <c r="U41" i="1"/>
  <c r="E30" i="2"/>
  <c r="E23" i="7"/>
  <c r="C27" i="9"/>
  <c r="B18" i="2"/>
  <c r="D11" i="5"/>
  <c r="F11" i="5" s="1"/>
  <c r="AA41" i="1"/>
  <c r="AC41" i="1" s="1"/>
  <c r="AH41" i="1"/>
  <c r="D21" i="7"/>
  <c r="N40" i="3"/>
  <c r="D12" i="5" s="1"/>
  <c r="F12" i="5" s="1"/>
  <c r="G17" i="8" l="1"/>
  <c r="D17" i="8"/>
  <c r="A8" i="7"/>
  <c r="I40" i="4" l="1"/>
  <c r="F37" i="4"/>
  <c r="I11" i="9" l="1"/>
  <c r="H7" i="9"/>
  <c r="A6" i="8"/>
  <c r="F40" i="4"/>
  <c r="F38" i="4"/>
  <c r="F34" i="4"/>
  <c r="G14" i="2"/>
  <c r="F10" i="2"/>
  <c r="F27" i="9" l="1"/>
  <c r="G27" i="9" s="1"/>
  <c r="J13" i="5"/>
  <c r="H13" i="5"/>
  <c r="F13" i="5"/>
  <c r="F21" i="5" s="1"/>
  <c r="D13" i="5"/>
  <c r="D21"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F8" authorId="0" shapeId="0" xr:uid="{00000000-0006-0000-0300-000001000000}">
      <text>
        <r>
          <rPr>
            <sz val="11"/>
            <color rgb="FF000000"/>
            <rFont val="MS P ゴシック"/>
            <charset val="128"/>
          </rPr>
          <t>支払った滞在</t>
        </r>
        <r>
          <rPr>
            <sz val="11"/>
            <color rgb="FF000000"/>
            <rFont val="MS P ゴシック"/>
            <charset val="128"/>
          </rPr>
          <t>(</t>
        </r>
        <r>
          <rPr>
            <sz val="11"/>
            <color rgb="FF000000"/>
            <rFont val="MS P ゴシック"/>
            <charset val="128"/>
          </rPr>
          <t>宿泊</t>
        </r>
        <r>
          <rPr>
            <sz val="11"/>
            <color rgb="FF000000"/>
            <rFont val="MS P ゴシック"/>
            <charset val="128"/>
          </rPr>
          <t>)</t>
        </r>
        <r>
          <rPr>
            <sz val="11"/>
            <color rgb="FF000000"/>
            <rFont val="MS P ゴシック"/>
            <charset val="128"/>
          </rPr>
          <t>費</t>
        </r>
        <r>
          <rPr>
            <sz val="11"/>
            <color rgb="FF000000"/>
            <rFont val="MS P ゴシック"/>
            <charset val="128"/>
          </rPr>
          <t xml:space="preserve">
</t>
        </r>
        <r>
          <rPr>
            <sz val="11"/>
            <color rgb="FF000000"/>
            <rFont val="MS P ゴシック"/>
            <charset val="128"/>
          </rPr>
          <t>の月額を入力</t>
        </r>
        <r>
          <rPr>
            <sz val="11"/>
            <color rgb="FF000000"/>
            <rFont val="MS P ゴシック"/>
            <charset val="128"/>
          </rPr>
          <t xml:space="preserve">
</t>
        </r>
        <r>
          <rPr>
            <sz val="11"/>
            <color rgb="FF000000"/>
            <rFont val="MS P ゴシック"/>
            <charset val="128"/>
          </rPr>
          <t>（例：</t>
        </r>
        <r>
          <rPr>
            <sz val="11"/>
            <color rgb="FF000000"/>
            <rFont val="MS P ゴシック"/>
            <charset val="128"/>
          </rPr>
          <t>38,000</t>
        </r>
        <r>
          <rPr>
            <sz val="11"/>
            <color rgb="FF000000"/>
            <rFont val="MS P ゴシック"/>
            <charset val="128"/>
          </rPr>
          <t>円）</t>
        </r>
        <r>
          <rPr>
            <sz val="11"/>
            <color rgb="FF000000"/>
            <rFont val="MS P ゴシック"/>
            <charset val="128"/>
          </rPr>
          <t xml:space="preserve">
</t>
        </r>
        <r>
          <rPr>
            <sz val="11"/>
            <color rgb="FF000000"/>
            <rFont val="MS P ゴシック"/>
            <charset val="128"/>
          </rPr>
          <t>※</t>
        </r>
        <r>
          <rPr>
            <sz val="11"/>
            <color rgb="FF000000"/>
            <rFont val="MS P ゴシック"/>
            <charset val="128"/>
          </rPr>
          <t>上限は</t>
        </r>
        <r>
          <rPr>
            <sz val="11"/>
            <color rgb="FF000000"/>
            <rFont val="MS P ゴシック"/>
            <charset val="128"/>
          </rPr>
          <t>1</t>
        </r>
        <r>
          <rPr>
            <sz val="11"/>
            <color rgb="FF000000"/>
            <rFont val="MS P ゴシック"/>
            <charset val="128"/>
          </rPr>
          <t>日</t>
        </r>
        <r>
          <rPr>
            <sz val="11"/>
            <color rgb="FF000000"/>
            <rFont val="MS P ゴシック"/>
            <charset val="128"/>
          </rPr>
          <t>6,000</t>
        </r>
        <r>
          <rPr>
            <sz val="11"/>
            <color rgb="FF000000"/>
            <rFont val="MS P ゴシック"/>
            <charset val="128"/>
          </rPr>
          <t>円</t>
        </r>
      </text>
    </comment>
    <comment ref="O9" authorId="0" shapeId="0" xr:uid="{00000000-0006-0000-0300-000002000000}">
      <text>
        <r>
          <rPr>
            <sz val="12"/>
            <color rgb="FF000000"/>
            <rFont val="MS P ゴシック"/>
            <charset val="128"/>
          </rPr>
          <t>時給の額を</t>
        </r>
        <r>
          <rPr>
            <sz val="12"/>
            <color rgb="FF000000"/>
            <rFont val="MS P ゴシック"/>
            <charset val="128"/>
          </rPr>
          <t xml:space="preserve">
</t>
        </r>
        <r>
          <rPr>
            <sz val="12"/>
            <color rgb="FF000000"/>
            <rFont val="MS P ゴシック"/>
            <charset val="128"/>
          </rPr>
          <t>入力して</t>
        </r>
        <r>
          <rPr>
            <sz val="12"/>
            <color rgb="FF000000"/>
            <rFont val="MS P ゴシック"/>
            <charset val="128"/>
          </rPr>
          <t xml:space="preserve">
</t>
        </r>
        <r>
          <rPr>
            <sz val="12"/>
            <color rgb="FF000000"/>
            <rFont val="MS P ゴシック"/>
            <charset val="128"/>
          </rPr>
          <t>ください。</t>
        </r>
      </text>
    </comment>
    <comment ref="Q9" authorId="0" shapeId="0" xr:uid="{00000000-0006-0000-0300-000003000000}">
      <text>
        <r>
          <rPr>
            <sz val="12"/>
            <color rgb="FF000000"/>
            <rFont val="MS P ゴシック"/>
            <charset val="128"/>
          </rPr>
          <t>日給の額を</t>
        </r>
        <r>
          <rPr>
            <sz val="12"/>
            <color rgb="FF000000"/>
            <rFont val="MS P ゴシック"/>
            <charset val="128"/>
          </rPr>
          <t xml:space="preserve">
</t>
        </r>
        <r>
          <rPr>
            <sz val="12"/>
            <color rgb="FF000000"/>
            <rFont val="MS P ゴシック"/>
            <charset val="128"/>
          </rPr>
          <t>入力して</t>
        </r>
        <r>
          <rPr>
            <sz val="12"/>
            <color rgb="FF000000"/>
            <rFont val="MS P ゴシック"/>
            <charset val="128"/>
          </rPr>
          <t xml:space="preserve">
</t>
        </r>
        <r>
          <rPr>
            <sz val="12"/>
            <color rgb="FF000000"/>
            <rFont val="MS P ゴシック"/>
            <charset val="128"/>
          </rPr>
          <t>ください。</t>
        </r>
        <r>
          <rPr>
            <sz val="12"/>
            <color rgb="FF000000"/>
            <rFont val="MS P ゴシック"/>
            <charset val="128"/>
          </rPr>
          <t xml:space="preserve">
</t>
        </r>
        <r>
          <rPr>
            <sz val="12"/>
            <color rgb="FF000000"/>
            <rFont val="MS P ゴシック"/>
            <charset val="128"/>
          </rPr>
          <t>※</t>
        </r>
        <r>
          <rPr>
            <sz val="12"/>
            <color rgb="FF000000"/>
            <rFont val="MS P ゴシック"/>
            <charset val="128"/>
          </rPr>
          <t>時給か日給か</t>
        </r>
        <r>
          <rPr>
            <sz val="12"/>
            <color rgb="FF000000"/>
            <rFont val="MS P ゴシック"/>
            <charset val="128"/>
          </rPr>
          <t xml:space="preserve">
</t>
        </r>
        <r>
          <rPr>
            <sz val="12"/>
            <color rgb="FF000000"/>
            <rFont val="MS P ゴシック"/>
            <charset val="128"/>
          </rPr>
          <t>どちらか片方</t>
        </r>
      </text>
    </comment>
    <comment ref="X9" authorId="0" shapeId="0" xr:uid="{00000000-0006-0000-0300-000004000000}">
      <text>
        <r>
          <rPr>
            <sz val="11"/>
            <color rgb="FF000000"/>
            <rFont val="MS P ゴシック"/>
            <charset val="128"/>
          </rPr>
          <t>支払った傷害保険料</t>
        </r>
        <r>
          <rPr>
            <sz val="11"/>
            <color rgb="FF000000"/>
            <rFont val="MS P ゴシック"/>
            <charset val="128"/>
          </rPr>
          <t xml:space="preserve">
</t>
        </r>
        <r>
          <rPr>
            <sz val="11"/>
            <color rgb="FF000000"/>
            <rFont val="MS P ゴシック"/>
            <charset val="128"/>
          </rPr>
          <t>の額を入力</t>
        </r>
        <r>
          <rPr>
            <sz val="11"/>
            <color rgb="FF000000"/>
            <rFont val="MS P ゴシック"/>
            <charset val="128"/>
          </rPr>
          <t xml:space="preserve">
</t>
        </r>
        <r>
          <rPr>
            <sz val="11"/>
            <color rgb="FF000000"/>
            <rFont val="MS P ゴシック"/>
            <charset val="128"/>
          </rPr>
          <t>（例</t>
        </r>
        <r>
          <rPr>
            <sz val="11"/>
            <color rgb="FF000000"/>
            <rFont val="MS P ゴシック"/>
            <charset val="128"/>
          </rPr>
          <t>:5,000</t>
        </r>
        <r>
          <rPr>
            <sz val="11"/>
            <color rgb="FF000000"/>
            <rFont val="MS P ゴシック"/>
            <charset val="128"/>
          </rPr>
          <t>円）</t>
        </r>
        <r>
          <rPr>
            <sz val="11"/>
            <color rgb="FF000000"/>
            <rFont val="MS P ゴシック"/>
            <charset val="128"/>
          </rPr>
          <t xml:space="preserve">
</t>
        </r>
        <r>
          <rPr>
            <sz val="11"/>
            <color rgb="FF000000"/>
            <rFont val="MS P ゴシック"/>
            <charset val="128"/>
          </rPr>
          <t>※</t>
        </r>
        <r>
          <rPr>
            <sz val="11"/>
            <color rgb="FF000000"/>
            <rFont val="MS P ゴシック"/>
            <charset val="128"/>
          </rPr>
          <t>上限は</t>
        </r>
        <r>
          <rPr>
            <sz val="11"/>
            <color rgb="FF000000"/>
            <rFont val="MS P ゴシック"/>
            <charset val="128"/>
          </rPr>
          <t>10,000</t>
        </r>
        <r>
          <rPr>
            <sz val="11"/>
            <color rgb="FF000000"/>
            <rFont val="MS P ゴシック"/>
            <charset val="128"/>
          </rPr>
          <t>円</t>
        </r>
      </text>
    </comment>
    <comment ref="AA9" authorId="0" shapeId="0" xr:uid="{00000000-0006-0000-0300-000005000000}">
      <text>
        <r>
          <rPr>
            <sz val="11"/>
            <color rgb="FF000000"/>
            <rFont val="MS P ゴシック"/>
            <charset val="128"/>
          </rPr>
          <t>支払った交通費の日額</t>
        </r>
        <r>
          <rPr>
            <sz val="11"/>
            <color rgb="FF000000"/>
            <rFont val="MS P ゴシック"/>
            <charset val="128"/>
          </rPr>
          <t>(</t>
        </r>
        <r>
          <rPr>
            <sz val="11"/>
            <color rgb="FF000000"/>
            <rFont val="MS P ゴシック"/>
            <charset val="128"/>
          </rPr>
          <t>往復</t>
        </r>
        <r>
          <rPr>
            <sz val="11"/>
            <color rgb="FF000000"/>
            <rFont val="MS P ゴシック"/>
            <charset val="128"/>
          </rPr>
          <t>)</t>
        </r>
        <r>
          <rPr>
            <sz val="11"/>
            <color rgb="FF000000"/>
            <rFont val="MS P ゴシック"/>
            <charset val="128"/>
          </rPr>
          <t>を入力</t>
        </r>
        <r>
          <rPr>
            <sz val="11"/>
            <color rgb="FF000000"/>
            <rFont val="MS P ゴシック"/>
            <charset val="128"/>
          </rPr>
          <t xml:space="preserve">
</t>
        </r>
        <r>
          <rPr>
            <sz val="11"/>
            <color rgb="FF000000"/>
            <rFont val="MS P ゴシック"/>
            <charset val="128"/>
          </rPr>
          <t>（計算例</t>
        </r>
        <r>
          <rPr>
            <sz val="11"/>
            <color rgb="FF000000"/>
            <rFont val="MS P ゴシック"/>
            <charset val="128"/>
          </rPr>
          <t>:15</t>
        </r>
        <r>
          <rPr>
            <sz val="11"/>
            <color rgb="FF000000"/>
            <rFont val="MS P ゴシック"/>
            <charset val="128"/>
          </rPr>
          <t>円</t>
        </r>
        <r>
          <rPr>
            <sz val="11"/>
            <color rgb="FF000000"/>
            <rFont val="MS P ゴシック"/>
            <charset val="128"/>
          </rPr>
          <t>/</t>
        </r>
        <r>
          <rPr>
            <sz val="11"/>
            <color rgb="FF000000"/>
            <rFont val="MS P ゴシック"/>
            <charset val="128"/>
          </rPr>
          <t>㎞×</t>
        </r>
        <r>
          <rPr>
            <sz val="11"/>
            <color rgb="FF000000"/>
            <rFont val="MS P ゴシック"/>
            <charset val="128"/>
          </rPr>
          <t>10</t>
        </r>
        <r>
          <rPr>
            <sz val="11"/>
            <color rgb="FF000000"/>
            <rFont val="MS P ゴシック"/>
            <charset val="128"/>
          </rPr>
          <t>㎞×</t>
        </r>
        <r>
          <rPr>
            <sz val="11"/>
            <color rgb="FF000000"/>
            <rFont val="MS P ゴシック"/>
            <charset val="128"/>
          </rPr>
          <t>2=300</t>
        </r>
        <r>
          <rPr>
            <sz val="11"/>
            <color rgb="FF000000"/>
            <rFont val="MS P ゴシック"/>
            <charset val="128"/>
          </rPr>
          <t>円）</t>
        </r>
        <r>
          <rPr>
            <sz val="11"/>
            <color rgb="FF000000"/>
            <rFont val="MS P ゴシック"/>
            <charset val="128"/>
          </rPr>
          <t xml:space="preserve">
</t>
        </r>
        <r>
          <rPr>
            <sz val="11"/>
            <color rgb="FF000000"/>
            <rFont val="MS P ゴシック"/>
            <charset val="128"/>
          </rPr>
          <t>※</t>
        </r>
        <r>
          <rPr>
            <sz val="11"/>
            <color rgb="FF000000"/>
            <rFont val="MS P ゴシック"/>
            <charset val="128"/>
          </rPr>
          <t>上限は</t>
        </r>
        <r>
          <rPr>
            <sz val="11"/>
            <color rgb="FF000000"/>
            <rFont val="MS P ゴシック"/>
            <charset val="128"/>
          </rPr>
          <t>1</t>
        </r>
        <r>
          <rPr>
            <sz val="11"/>
            <color rgb="FF000000"/>
            <rFont val="MS P ゴシック"/>
            <charset val="128"/>
          </rPr>
          <t>月あたり</t>
        </r>
        <r>
          <rPr>
            <sz val="11"/>
            <color rgb="FF000000"/>
            <rFont val="MS P ゴシック"/>
            <charset val="128"/>
          </rPr>
          <t>30,000</t>
        </r>
        <r>
          <rPr>
            <sz val="11"/>
            <color rgb="FF000000"/>
            <rFont val="MS P ゴシック"/>
            <charset val="128"/>
          </rPr>
          <t>円</t>
        </r>
      </text>
    </comment>
    <comment ref="AF9" authorId="0" shapeId="0" xr:uid="{00000000-0006-0000-0300-000006000000}">
      <text>
        <r>
          <rPr>
            <sz val="11"/>
            <color indexed="81"/>
            <rFont val="MS P ゴシック"/>
            <family val="3"/>
            <charset val="128"/>
          </rPr>
          <t>支払った滞在(宿泊)費
の月額を入力
（例：38,000円）
※上限は1日6,000円
※月額か日額かどちらか片方入力</t>
        </r>
      </text>
    </comment>
    <comment ref="C10" authorId="0" shapeId="0" xr:uid="{00000000-0006-0000-0300-000007000000}">
      <text>
        <r>
          <rPr>
            <sz val="11"/>
            <color rgb="FF000000"/>
            <rFont val="MS P ゴシック"/>
            <charset val="128"/>
          </rPr>
          <t>始業時間を入力</t>
        </r>
        <r>
          <rPr>
            <sz val="11"/>
            <color rgb="FF000000"/>
            <rFont val="MS P ゴシック"/>
            <charset val="128"/>
          </rPr>
          <t xml:space="preserve">
</t>
        </r>
        <r>
          <rPr>
            <sz val="11"/>
            <color rgb="FF000000"/>
            <rFont val="MS P ゴシック"/>
            <charset val="128"/>
          </rPr>
          <t>（例</t>
        </r>
        <r>
          <rPr>
            <sz val="11"/>
            <color rgb="FF000000"/>
            <rFont val="MS P ゴシック"/>
            <charset val="128"/>
          </rPr>
          <t>:8:00</t>
        </r>
        <r>
          <rPr>
            <sz val="11"/>
            <color rgb="FF000000"/>
            <rFont val="MS P ゴシック"/>
            <charset val="128"/>
          </rPr>
          <t>）</t>
        </r>
      </text>
    </comment>
    <comment ref="E10" authorId="0" shapeId="0" xr:uid="{00000000-0006-0000-0300-000008000000}">
      <text>
        <r>
          <rPr>
            <sz val="11"/>
            <color rgb="FF000000"/>
            <rFont val="MS P ゴシック"/>
            <charset val="128"/>
          </rPr>
          <t>就業時間を入力</t>
        </r>
        <r>
          <rPr>
            <sz val="11"/>
            <color rgb="FF000000"/>
            <rFont val="MS P ゴシック"/>
            <charset val="128"/>
          </rPr>
          <t xml:space="preserve">
</t>
        </r>
        <r>
          <rPr>
            <sz val="11"/>
            <color rgb="FF000000"/>
            <rFont val="MS P ゴシック"/>
            <charset val="128"/>
          </rPr>
          <t>（例</t>
        </r>
        <r>
          <rPr>
            <sz val="11"/>
            <color rgb="FF000000"/>
            <rFont val="MS P ゴシック"/>
            <charset val="128"/>
          </rPr>
          <t>:17:00</t>
        </r>
        <r>
          <rPr>
            <sz val="11"/>
            <color rgb="FF000000"/>
            <rFont val="MS P ゴシック"/>
            <charset val="128"/>
          </rPr>
          <t>）</t>
        </r>
      </text>
    </comment>
    <comment ref="H10" authorId="0" shapeId="0" xr:uid="{00000000-0006-0000-0300-000009000000}">
      <text>
        <r>
          <rPr>
            <sz val="11"/>
            <color rgb="FF000000"/>
            <rFont val="MS P ゴシック"/>
            <charset val="128"/>
          </rPr>
          <t>休憩時間の始まり</t>
        </r>
        <r>
          <rPr>
            <sz val="11"/>
            <color rgb="FF000000"/>
            <rFont val="MS P ゴシック"/>
            <charset val="128"/>
          </rPr>
          <t xml:space="preserve">
</t>
        </r>
        <r>
          <rPr>
            <sz val="11"/>
            <color rgb="FF000000"/>
            <rFont val="MS P ゴシック"/>
            <charset val="128"/>
          </rPr>
          <t>（例：</t>
        </r>
        <r>
          <rPr>
            <sz val="11"/>
            <color rgb="FF000000"/>
            <rFont val="MS P ゴシック"/>
            <charset val="128"/>
          </rPr>
          <t>12:00</t>
        </r>
        <r>
          <rPr>
            <sz val="11"/>
            <color rgb="FF000000"/>
            <rFont val="MS P ゴシック"/>
            <charset val="128"/>
          </rPr>
          <t>）</t>
        </r>
      </text>
    </comment>
    <comment ref="J10" authorId="0" shapeId="0" xr:uid="{00000000-0006-0000-0300-00000A000000}">
      <text>
        <r>
          <rPr>
            <sz val="11"/>
            <color rgb="FF000000"/>
            <rFont val="MS P ゴシック"/>
            <charset val="128"/>
          </rPr>
          <t>休憩時間の終わり</t>
        </r>
        <r>
          <rPr>
            <sz val="11"/>
            <color rgb="FF000000"/>
            <rFont val="MS P ゴシック"/>
            <charset val="128"/>
          </rPr>
          <t xml:space="preserve">
</t>
        </r>
        <r>
          <rPr>
            <sz val="11"/>
            <color rgb="FF000000"/>
            <rFont val="MS P ゴシック"/>
            <charset val="128"/>
          </rPr>
          <t>(</t>
        </r>
        <r>
          <rPr>
            <sz val="11"/>
            <color rgb="FF000000"/>
            <rFont val="MS P ゴシック"/>
            <charset val="128"/>
          </rPr>
          <t>例</t>
        </r>
        <r>
          <rPr>
            <sz val="11"/>
            <color rgb="FF000000"/>
            <rFont val="MS P ゴシック"/>
            <charset val="128"/>
          </rPr>
          <t xml:space="preserve">:13:00)
</t>
        </r>
        <r>
          <rPr>
            <sz val="11"/>
            <color rgb="FF000000"/>
            <rFont val="MS P ゴシック"/>
            <charset val="128"/>
          </rPr>
          <t>※2</t>
        </r>
        <r>
          <rPr>
            <sz val="11"/>
            <color rgb="FF000000"/>
            <rFont val="MS P ゴシック"/>
            <charset val="128"/>
          </rPr>
          <t>回以上休憩が</t>
        </r>
        <r>
          <rPr>
            <sz val="11"/>
            <color rgb="FF000000"/>
            <rFont val="MS P ゴシック"/>
            <charset val="128"/>
          </rPr>
          <t xml:space="preserve">
</t>
        </r>
        <r>
          <rPr>
            <sz val="11"/>
            <color rgb="FF000000"/>
            <rFont val="MS P ゴシック"/>
            <charset val="128"/>
          </rPr>
          <t>ある場合は足して</t>
        </r>
        <r>
          <rPr>
            <sz val="11"/>
            <color rgb="FF000000"/>
            <rFont val="MS P ゴシック"/>
            <charset val="128"/>
          </rPr>
          <t xml:space="preserve">
</t>
        </r>
        <r>
          <rPr>
            <sz val="11"/>
            <color rgb="FF000000"/>
            <rFont val="MS P ゴシック"/>
            <charset val="128"/>
          </rPr>
          <t>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18" authorId="0" shapeId="0" xr:uid="{00000000-0006-0000-0400-000001000000}">
      <text>
        <r>
          <rPr>
            <sz val="11"/>
            <color indexed="81"/>
            <rFont val="MS P ゴシック"/>
            <family val="3"/>
            <charset val="128"/>
          </rPr>
          <t>実際に支払った額
※補助額は4割</t>
        </r>
      </text>
    </comment>
    <comment ref="F19" authorId="0" shapeId="0" xr:uid="{00000000-0006-0000-0400-000002000000}">
      <text>
        <r>
          <rPr>
            <sz val="11"/>
            <color rgb="FF000000"/>
            <rFont val="MS P ゴシック"/>
            <charset val="128"/>
          </rPr>
          <t>日額</t>
        </r>
      </text>
    </comment>
  </commentList>
</comments>
</file>

<file path=xl/sharedStrings.xml><?xml version="1.0" encoding="utf-8"?>
<sst xmlns="http://schemas.openxmlformats.org/spreadsheetml/2006/main" count="843" uniqueCount="353">
  <si>
    <t>日付</t>
    <rPh sb="0" eb="2">
      <t>ヒヅケ</t>
    </rPh>
    <phoneticPr fontId="2"/>
  </si>
  <si>
    <t>曜日</t>
    <rPh sb="0" eb="2">
      <t>ヨウビ</t>
    </rPh>
    <phoneticPr fontId="2"/>
  </si>
  <si>
    <t>月</t>
  </si>
  <si>
    <t>火</t>
  </si>
  <si>
    <t>水</t>
  </si>
  <si>
    <t>木</t>
  </si>
  <si>
    <t>金</t>
  </si>
  <si>
    <t>土</t>
  </si>
  <si>
    <t>日</t>
  </si>
  <si>
    <t>勤務時間</t>
    <rPh sb="0" eb="2">
      <t>キンム</t>
    </rPh>
    <rPh sb="2" eb="4">
      <t>ジカン</t>
    </rPh>
    <phoneticPr fontId="2"/>
  </si>
  <si>
    <t>～</t>
    <phoneticPr fontId="2"/>
  </si>
  <si>
    <t>始業</t>
    <rPh sb="0" eb="2">
      <t>シギョウ</t>
    </rPh>
    <phoneticPr fontId="2"/>
  </si>
  <si>
    <t>休憩時間</t>
    <rPh sb="0" eb="2">
      <t>キュウケイ</t>
    </rPh>
    <rPh sb="2" eb="4">
      <t>ジカン</t>
    </rPh>
    <phoneticPr fontId="2"/>
  </si>
  <si>
    <t>計</t>
    <rPh sb="0" eb="1">
      <t>ケイ</t>
    </rPh>
    <phoneticPr fontId="2"/>
  </si>
  <si>
    <t>終業</t>
    <rPh sb="0" eb="2">
      <t>シュウギョウ</t>
    </rPh>
    <phoneticPr fontId="2"/>
  </si>
  <si>
    <t>単価</t>
    <rPh sb="0" eb="2">
      <t>タンカ</t>
    </rPh>
    <phoneticPr fontId="2"/>
  </si>
  <si>
    <t>円</t>
    <rPh sb="0" eb="1">
      <t>エン</t>
    </rPh>
    <phoneticPr fontId="2"/>
  </si>
  <si>
    <t>月計</t>
    <rPh sb="0" eb="1">
      <t>ツキ</t>
    </rPh>
    <rPh sb="1" eb="2">
      <t>ケイ</t>
    </rPh>
    <phoneticPr fontId="2"/>
  </si>
  <si>
    <t>賃金</t>
  </si>
  <si>
    <t>支払賃金</t>
    <rPh sb="0" eb="2">
      <t>シハラ</t>
    </rPh>
    <rPh sb="2" eb="4">
      <t>チンギン</t>
    </rPh>
    <phoneticPr fontId="2"/>
  </si>
  <si>
    <t>勤　務　日　誌</t>
    <rPh sb="0" eb="1">
      <t>ツトム</t>
    </rPh>
    <rPh sb="2" eb="3">
      <t>ム</t>
    </rPh>
    <rPh sb="4" eb="5">
      <t>ニチ</t>
    </rPh>
    <rPh sb="6" eb="7">
      <t>シ</t>
    </rPh>
    <phoneticPr fontId="2"/>
  </si>
  <si>
    <t>農業者</t>
    <rPh sb="0" eb="3">
      <t>ノウギョウシャ</t>
    </rPh>
    <phoneticPr fontId="2"/>
  </si>
  <si>
    <t>交通費</t>
  </si>
  <si>
    <t>支払交通費</t>
    <rPh sb="0" eb="2">
      <t>シハラ</t>
    </rPh>
    <rPh sb="2" eb="5">
      <t>コウツウヒ</t>
    </rPh>
    <phoneticPr fontId="2"/>
  </si>
  <si>
    <t>記</t>
  </si>
  <si>
    <t>様式第１号（第４条関係）</t>
    <phoneticPr fontId="2"/>
  </si>
  <si>
    <t>　竹田市長　首藤　勝次　様</t>
    <rPh sb="6" eb="8">
      <t>シュトウ</t>
    </rPh>
    <rPh sb="9" eb="11">
      <t>カツジ</t>
    </rPh>
    <phoneticPr fontId="2"/>
  </si>
  <si>
    <t>　４　添付書類</t>
    <phoneticPr fontId="2"/>
  </si>
  <si>
    <t>　　（１）事業実績書（様式第２号）</t>
    <phoneticPr fontId="2"/>
  </si>
  <si>
    <t>　　（２）収支精算書（様式第３号）</t>
    <phoneticPr fontId="2"/>
  </si>
  <si>
    <t>　　（３）納税に関する書類</t>
    <phoneticPr fontId="2"/>
  </si>
  <si>
    <t>　　（４）誓約書</t>
    <phoneticPr fontId="2"/>
  </si>
  <si>
    <t>　　（５）雇用及び勤務したことが分かる書類（雇用契約書、出勤簿、勤務日誌の写し）</t>
    <phoneticPr fontId="2"/>
  </si>
  <si>
    <t>　　（６）支出証拠書類（給与明細書、領収書、振込依頼書等の写し）</t>
    <phoneticPr fontId="2"/>
  </si>
  <si>
    <t>　　（７）その他市長が必要と認める書類</t>
    <phoneticPr fontId="2"/>
  </si>
  <si>
    <t>　２　事業完了年月日</t>
    <phoneticPr fontId="2"/>
  </si>
  <si>
    <t>氏名・代表者名</t>
    <phoneticPr fontId="2"/>
  </si>
  <si>
    <t>　　　氏名・代表者名</t>
    <phoneticPr fontId="2"/>
  </si>
  <si>
    <t>　　　住　所</t>
    <phoneticPr fontId="2"/>
  </si>
  <si>
    <t>　　　団体名</t>
    <phoneticPr fontId="2"/>
  </si>
  <si>
    <t>　３　補助金交付申請額</t>
    <phoneticPr fontId="2"/>
  </si>
  <si>
    <t>金　</t>
    <phoneticPr fontId="2"/>
  </si>
  <si>
    <t>　１　事業の目的及び成果</t>
    <phoneticPr fontId="2"/>
  </si>
  <si>
    <t>　令和２年度において、下記のとおり竹田市農業サポーター活用支援事業を実施したので、</t>
    <rPh sb="1" eb="3">
      <t>レイワ</t>
    </rPh>
    <rPh sb="4" eb="6">
      <t>ネンド</t>
    </rPh>
    <phoneticPr fontId="2"/>
  </si>
  <si>
    <t>補助金　　　　　</t>
    <phoneticPr fontId="2"/>
  </si>
  <si>
    <t>円を交付されるよう竹田市農業サポーター活用支援事業補助金交付要綱</t>
    <phoneticPr fontId="2"/>
  </si>
  <si>
    <t>第４条の規定により、関係書類を添えて申請します。</t>
    <phoneticPr fontId="2"/>
  </si>
  <si>
    <t>　　　　してサポーターを雇用することで、農作業の効率化や負担軽減、労働時間の短縮、</t>
    <rPh sb="12" eb="14">
      <t>コヨウ</t>
    </rPh>
    <rPh sb="20" eb="23">
      <t>ノウサギョウ</t>
    </rPh>
    <rPh sb="24" eb="27">
      <t>コウリツカ</t>
    </rPh>
    <rPh sb="28" eb="30">
      <t>フタン</t>
    </rPh>
    <rPh sb="30" eb="32">
      <t>ケイゲン</t>
    </rPh>
    <rPh sb="33" eb="35">
      <t>ロウドウ</t>
    </rPh>
    <rPh sb="35" eb="37">
      <t>ジカン</t>
    </rPh>
    <rPh sb="38" eb="40">
      <t>タンシュク</t>
    </rPh>
    <phoneticPr fontId="2"/>
  </si>
  <si>
    <t>竹田市地域農業サポート機構の運営する「たけた農業サポート人材バンク」を活用</t>
    <rPh sb="0" eb="3">
      <t>タケタシ</t>
    </rPh>
    <rPh sb="3" eb="5">
      <t>チイキ</t>
    </rPh>
    <rPh sb="5" eb="7">
      <t>ノウギョウ</t>
    </rPh>
    <rPh sb="11" eb="13">
      <t>キコウ</t>
    </rPh>
    <rPh sb="14" eb="16">
      <t>ウンエイ</t>
    </rPh>
    <rPh sb="22" eb="24">
      <t>ノウギョウ</t>
    </rPh>
    <rPh sb="28" eb="30">
      <t>ジンザイ</t>
    </rPh>
    <rPh sb="35" eb="37">
      <t>カツヨウ</t>
    </rPh>
    <phoneticPr fontId="2"/>
  </si>
  <si>
    <t>　　　　経費の削減が図られた。</t>
    <rPh sb="4" eb="6">
      <t>ケイヒ</t>
    </rPh>
    <rPh sb="7" eb="9">
      <t>サクゲン</t>
    </rPh>
    <rPh sb="10" eb="11">
      <t>ハカ</t>
    </rPh>
    <phoneticPr fontId="2"/>
  </si>
  <si>
    <t>様式第２号（第４条、第７条関係）</t>
    <rPh sb="10" eb="11">
      <t>ダイ</t>
    </rPh>
    <rPh sb="12" eb="13">
      <t>ジョウ</t>
    </rPh>
    <phoneticPr fontId="2"/>
  </si>
  <si>
    <t>　　　事業実績書　（竹田市農業サポーター活用支援事業）</t>
    <rPh sb="3" eb="5">
      <t>ジギョウ</t>
    </rPh>
    <rPh sb="5" eb="7">
      <t>ジッセキ</t>
    </rPh>
    <rPh sb="7" eb="8">
      <t>ショ</t>
    </rPh>
    <phoneticPr fontId="2"/>
  </si>
  <si>
    <t>１　事業主体</t>
    <rPh sb="2" eb="4">
      <t>ジギョウ</t>
    </rPh>
    <rPh sb="4" eb="6">
      <t>シュタイ</t>
    </rPh>
    <phoneticPr fontId="2"/>
  </si>
  <si>
    <t>２　事業内容</t>
    <rPh sb="2" eb="4">
      <t>ジギョウ</t>
    </rPh>
    <rPh sb="4" eb="6">
      <t>ナイヨウ</t>
    </rPh>
    <phoneticPr fontId="2"/>
  </si>
  <si>
    <t>（単位：円）</t>
  </si>
  <si>
    <t>事業内容</t>
  </si>
  <si>
    <t>事業量</t>
  </si>
  <si>
    <t>(人数･日数・時間等)</t>
  </si>
  <si>
    <t>事業費</t>
  </si>
  <si>
    <t>備考</t>
  </si>
  <si>
    <t>保険料</t>
  </si>
  <si>
    <t>滞在費</t>
  </si>
  <si>
    <t>消費税計</t>
  </si>
  <si>
    <t>合　計</t>
  </si>
  <si>
    <t>区　分</t>
  </si>
  <si>
    <t>負担区分</t>
  </si>
  <si>
    <t>市補助金</t>
  </si>
  <si>
    <t>(A)</t>
  </si>
  <si>
    <t>事業者</t>
  </si>
  <si>
    <t>(B)</t>
  </si>
  <si>
    <t>様式第３号（第４条、第７条関係）</t>
    <rPh sb="10" eb="11">
      <t>ダイ</t>
    </rPh>
    <rPh sb="12" eb="13">
      <t>ジョウ</t>
    </rPh>
    <phoneticPr fontId="2"/>
  </si>
  <si>
    <t>１　収支精算</t>
    <rPh sb="2" eb="4">
      <t>シュウシ</t>
    </rPh>
    <rPh sb="4" eb="6">
      <t>セイサン</t>
    </rPh>
    <phoneticPr fontId="2"/>
  </si>
  <si>
    <t>（１）収入の部</t>
    <rPh sb="3" eb="5">
      <t>シュウニュウ</t>
    </rPh>
    <rPh sb="6" eb="7">
      <t>ブ</t>
    </rPh>
    <phoneticPr fontId="2"/>
  </si>
  <si>
    <t>本年度精算額</t>
  </si>
  <si>
    <t>本年度予算額</t>
  </si>
  <si>
    <t>比較増減</t>
  </si>
  <si>
    <t>増</t>
  </si>
  <si>
    <t>減</t>
  </si>
  <si>
    <t>合　計</t>
    <phoneticPr fontId="2"/>
  </si>
  <si>
    <t>（２）支出の部</t>
    <rPh sb="3" eb="5">
      <t>シシュツ</t>
    </rPh>
    <rPh sb="6" eb="7">
      <t>ブ</t>
    </rPh>
    <phoneticPr fontId="2"/>
  </si>
  <si>
    <t>本年度精算額</t>
    <rPh sb="0" eb="3">
      <t>ホンネンド</t>
    </rPh>
    <rPh sb="3" eb="5">
      <t>セイサン</t>
    </rPh>
    <rPh sb="5" eb="6">
      <t>ガク</t>
    </rPh>
    <phoneticPr fontId="2"/>
  </si>
  <si>
    <t>本年度予算額</t>
    <rPh sb="0" eb="3">
      <t>ホンネンド</t>
    </rPh>
    <rPh sb="3" eb="5">
      <t>ヨサン</t>
    </rPh>
    <rPh sb="5" eb="6">
      <t>ガク</t>
    </rPh>
    <phoneticPr fontId="2"/>
  </si>
  <si>
    <t>　　　収支精算書</t>
    <rPh sb="3" eb="5">
      <t>シュウシ</t>
    </rPh>
    <rPh sb="5" eb="7">
      <t>セイサン</t>
    </rPh>
    <phoneticPr fontId="2"/>
  </si>
  <si>
    <t>誓　  約　  書</t>
  </si>
  <si>
    <t>１　自己又は自己の役員等は、次の各号のいずれにも該当しません。</t>
  </si>
  <si>
    <t>　（８）暴力団又は暴力団員であることを知りながらこれらを利用している者</t>
  </si>
  <si>
    <t>２　１の（１）から（８）までに掲げる者が、その経営に実質的に関与している法人その他の</t>
  </si>
  <si>
    <t>　竹田市長　様</t>
  </si>
  <si>
    <t>　私は、下記の事項について誓約します。</t>
    <phoneticPr fontId="2"/>
  </si>
  <si>
    <t>　なお、竹田市が必要な場合には、下記について竹田警察署に照会することについて承諾します。</t>
    <phoneticPr fontId="2"/>
  </si>
  <si>
    <t>　また、照会で確認された情報は、今後、私が竹田市と行う他の契約等における確認に利用すること</t>
    <phoneticPr fontId="2"/>
  </si>
  <si>
    <t>に同意します。</t>
    <phoneticPr fontId="2"/>
  </si>
  <si>
    <t>　（１） 暴力団（暴力団員による不当な行為の防止等に関する法律（平成３年法律第７７号）</t>
    <phoneticPr fontId="2"/>
  </si>
  <si>
    <t>　　　第２条第２号に規定する暴力団をいう。以下同じ。）</t>
    <phoneticPr fontId="2"/>
  </si>
  <si>
    <t>　（２） 暴力団員（同法第２条第６号に規定する暴力団員をいう。以下同じ。）</t>
    <phoneticPr fontId="2"/>
  </si>
  <si>
    <t>　（３） 暴力団員が役員となっている事業者</t>
    <phoneticPr fontId="2"/>
  </si>
  <si>
    <t>　（４） 暴力団員であることを知りながら、その者を雇用・使用している者</t>
    <phoneticPr fontId="2"/>
  </si>
  <si>
    <t>　（５） 暴力団員であることを知りながら、その者と下請契約又は資材、原材料の購入契約等を</t>
    <phoneticPr fontId="2"/>
  </si>
  <si>
    <t>　　　締結している者</t>
    <phoneticPr fontId="2"/>
  </si>
  <si>
    <t>　（６） 暴力団又は暴力団員に経済上の利益又は便宜を供与している者</t>
    <phoneticPr fontId="2"/>
  </si>
  <si>
    <t>　（７） 暴力団又は暴力団員と社会通念上ふさわしくない交際を有するなど社会的に非難される</t>
    <phoneticPr fontId="2"/>
  </si>
  <si>
    <t>　　　関係を有している者</t>
    <phoneticPr fontId="2"/>
  </si>
  <si>
    <t>　団体又は個人ではありません。</t>
    <phoneticPr fontId="2"/>
  </si>
  <si>
    <t>〔法人、団体にあっては事務所所在地〕</t>
    <phoneticPr fontId="2"/>
  </si>
  <si>
    <t>住　　所</t>
    <rPh sb="0" eb="1">
      <t>ジュウ</t>
    </rPh>
    <rPh sb="3" eb="4">
      <t>ショ</t>
    </rPh>
    <phoneticPr fontId="2"/>
  </si>
  <si>
    <t>氏　　名</t>
  </si>
  <si>
    <t>氏　　名</t>
    <rPh sb="0" eb="1">
      <t>シ</t>
    </rPh>
    <rPh sb="3" eb="4">
      <t>メイ</t>
    </rPh>
    <phoneticPr fontId="2"/>
  </si>
  <si>
    <t>(ふりがな)</t>
    <phoneticPr fontId="2"/>
  </si>
  <si>
    <t>生年月日</t>
    <rPh sb="0" eb="2">
      <t>セイネン</t>
    </rPh>
    <rPh sb="2" eb="4">
      <t>ガッピ</t>
    </rPh>
    <phoneticPr fontId="2"/>
  </si>
  <si>
    <t>住所</t>
    <rPh sb="0" eb="2">
      <t>ジュウショ</t>
    </rPh>
    <phoneticPr fontId="2"/>
  </si>
  <si>
    <t>氏名</t>
    <rPh sb="0" eb="2">
      <t>シメイ</t>
    </rPh>
    <phoneticPr fontId="2"/>
  </si>
  <si>
    <t>生年月日</t>
    <rPh sb="0" eb="2">
      <t>セイネン</t>
    </rPh>
    <rPh sb="2" eb="4">
      <t>ガッピ</t>
    </rPh>
    <phoneticPr fontId="2"/>
  </si>
  <si>
    <t>●サポーター</t>
    <phoneticPr fontId="2"/>
  </si>
  <si>
    <t>★申請者(農家)</t>
    <rPh sb="1" eb="4">
      <t>シンセイシャ</t>
    </rPh>
    <rPh sb="5" eb="6">
      <t>ノウ</t>
    </rPh>
    <rPh sb="6" eb="7">
      <t>カ</t>
    </rPh>
    <phoneticPr fontId="2"/>
  </si>
  <si>
    <t>ふりがな</t>
    <phoneticPr fontId="2"/>
  </si>
  <si>
    <t>申請日</t>
    <rPh sb="0" eb="2">
      <t>シンセイ</t>
    </rPh>
    <rPh sb="2" eb="3">
      <t>ビ</t>
    </rPh>
    <phoneticPr fontId="2"/>
  </si>
  <si>
    <t>完了日</t>
    <rPh sb="0" eb="3">
      <t>カンリョウビ</t>
    </rPh>
    <phoneticPr fontId="2"/>
  </si>
  <si>
    <t>様式第４号(第５条関係)</t>
  </si>
  <si>
    <t>令和２年度竹田市農業サポーター活用支援事業補助金交付決定通知書</t>
    <rPh sb="0" eb="2">
      <t>レイワ</t>
    </rPh>
    <phoneticPr fontId="2"/>
  </si>
  <si>
    <t>竹農第　　　　号</t>
    <rPh sb="0" eb="1">
      <t>タケ</t>
    </rPh>
    <rPh sb="1" eb="2">
      <t>ノウ</t>
    </rPh>
    <rPh sb="7" eb="8">
      <t>ゴウ</t>
    </rPh>
    <phoneticPr fontId="2"/>
  </si>
  <si>
    <t>様</t>
    <phoneticPr fontId="2"/>
  </si>
  <si>
    <t>付けで申請のあった令和２年度竹田市農業サポーター活用支援事業補助金に</t>
    <rPh sb="9" eb="11">
      <t>レイワ</t>
    </rPh>
    <phoneticPr fontId="2"/>
  </si>
  <si>
    <t>ついては、下記のとおり交付することに決定しましたので、竹田市農業サポーター活用支援事業</t>
    <phoneticPr fontId="2"/>
  </si>
  <si>
    <t>補助金交付要綱第５条の規定により通知します。</t>
    <phoneticPr fontId="2"/>
  </si>
  <si>
    <t>　１　補助対象経費</t>
    <phoneticPr fontId="2"/>
  </si>
  <si>
    <t>　２　補助金交付決定額</t>
    <phoneticPr fontId="2"/>
  </si>
  <si>
    <t>円</t>
    <phoneticPr fontId="2"/>
  </si>
  <si>
    <t>　３　補助条件</t>
    <phoneticPr fontId="2"/>
  </si>
  <si>
    <t>　（１）補助事業等の内容、経費の配分又は執行計画の変更（市長が定める軽微な変更を</t>
    <phoneticPr fontId="2"/>
  </si>
  <si>
    <t>　　　除く。）をする場合においては、竹田市農業サポーター活用支援事業補助金交付要綱</t>
    <phoneticPr fontId="2"/>
  </si>
  <si>
    <t>　　　および竹田市補助金等交付規則第６条の規定により、市長の承認を受けること。</t>
    <phoneticPr fontId="2"/>
  </si>
  <si>
    <t>　（２）補助事業等を中止し、又は廃止する場合においては、市長の承認を受けること。</t>
    <phoneticPr fontId="2"/>
  </si>
  <si>
    <t>　（３）補助事業等が予定の期間内に完了しない場合又は補助事業等の遂行が困難となった</t>
    <phoneticPr fontId="2"/>
  </si>
  <si>
    <t>　　　場合においては、速やかに市長に報告してその指示を受けること。</t>
    <phoneticPr fontId="2"/>
  </si>
  <si>
    <t>事業者負担</t>
    <rPh sb="3" eb="5">
      <t>フタン</t>
    </rPh>
    <phoneticPr fontId="2"/>
  </si>
  <si>
    <t>竹田市農業サポーター活用支援事業</t>
    <phoneticPr fontId="2"/>
  </si>
  <si>
    <t>　（４）補助事業に係る収入及び支出を明らかにした帳簿を備え、かつ、当該収入及び支出に</t>
    <phoneticPr fontId="2"/>
  </si>
  <si>
    <t>　　　ついて証拠書類を補助事業の完了した日の属する年度の翌年度から起算して、５年間</t>
    <phoneticPr fontId="2"/>
  </si>
  <si>
    <t>　　　整備保存すること。</t>
    <phoneticPr fontId="2"/>
  </si>
  <si>
    <t>　（５）その他、竹田市補助金等交付規則及びこの竹田市農業サポーター活用支援事業補助金</t>
    <phoneticPr fontId="2"/>
  </si>
  <si>
    <t>　　　交付要綱の定めに従うこと。</t>
    <phoneticPr fontId="2"/>
  </si>
  <si>
    <t>様式第５号(第７条関係)</t>
  </si>
  <si>
    <t>竹田市長　　首藤　勝次　　　　　</t>
    <rPh sb="6" eb="7">
      <t>クビ</t>
    </rPh>
    <rPh sb="7" eb="8">
      <t>フジ</t>
    </rPh>
    <rPh sb="9" eb="10">
      <t>マサル</t>
    </rPh>
    <rPh sb="10" eb="11">
      <t>ツギ</t>
    </rPh>
    <phoneticPr fontId="2"/>
  </si>
  <si>
    <t>令和２年度竹田市農業サポーター活用支援事業補助金の額の確定通知書</t>
    <rPh sb="0" eb="2">
      <t>レイワ</t>
    </rPh>
    <phoneticPr fontId="2"/>
  </si>
  <si>
    <t>事業実績報告書に基づき、</t>
    <phoneticPr fontId="2"/>
  </si>
  <si>
    <t>交付決定通知に係る補助金の額</t>
    <phoneticPr fontId="2"/>
  </si>
  <si>
    <t>付け竹農第</t>
    <rPh sb="2" eb="3">
      <t>タケ</t>
    </rPh>
    <rPh sb="3" eb="4">
      <t>ノウ</t>
    </rPh>
    <phoneticPr fontId="2"/>
  </si>
  <si>
    <t>号による</t>
    <phoneticPr fontId="2"/>
  </si>
  <si>
    <t>円については、金</t>
    <phoneticPr fontId="2"/>
  </si>
  <si>
    <t>円に確定</t>
    <phoneticPr fontId="2"/>
  </si>
  <si>
    <t>します。</t>
    <phoneticPr fontId="2"/>
  </si>
  <si>
    <t>したので、竹田市農業サポーター活用支援事業補助金交付要綱第８条の規定により通知</t>
    <phoneticPr fontId="2"/>
  </si>
  <si>
    <t>竹田市長　　首藤　勝次　　　　　</t>
    <rPh sb="6" eb="8">
      <t>シュトウ</t>
    </rPh>
    <rPh sb="9" eb="11">
      <t>カツジ</t>
    </rPh>
    <phoneticPr fontId="2"/>
  </si>
  <si>
    <t>竹農第　　　　号</t>
    <rPh sb="0" eb="1">
      <t>タケ</t>
    </rPh>
    <rPh sb="1" eb="2">
      <t>ノウ</t>
    </rPh>
    <phoneticPr fontId="2"/>
  </si>
  <si>
    <t>様式第６号（第８条関係）</t>
  </si>
  <si>
    <t>既受領額</t>
  </si>
  <si>
    <t>【振込先】</t>
  </si>
  <si>
    <t>金融機関名</t>
  </si>
  <si>
    <t>支店名</t>
  </si>
  <si>
    <t>預金種別</t>
  </si>
  <si>
    <t>普　通　・　当　座</t>
  </si>
  <si>
    <t>口座番号</t>
  </si>
  <si>
    <t>口座名義人</t>
  </si>
  <si>
    <t>フリガナ</t>
  </si>
  <si>
    <t>団体名</t>
    <phoneticPr fontId="2"/>
  </si>
  <si>
    <t>　竹田市長　　首藤　勝次　様</t>
    <rPh sb="7" eb="9">
      <t>シュトウ</t>
    </rPh>
    <rPh sb="10" eb="12">
      <t>カツジ</t>
    </rPh>
    <phoneticPr fontId="2"/>
  </si>
  <si>
    <t>令和２年度竹田市農業サポーター活用支援事業補助金交付請求書</t>
    <rPh sb="0" eb="2">
      <t>レイワ</t>
    </rPh>
    <phoneticPr fontId="2"/>
  </si>
  <si>
    <t>付け竹農第　　　　　</t>
    <rPh sb="2" eb="3">
      <t>タケ</t>
    </rPh>
    <rPh sb="3" eb="4">
      <t>ノウ</t>
    </rPh>
    <phoneticPr fontId="2"/>
  </si>
  <si>
    <t>サポーター活用支援事業補助金について、精算払の方法により交付されるよう、竹田市農業</t>
    <phoneticPr fontId="2"/>
  </si>
  <si>
    <t>サポーター活用支援事業補助金交付要綱第９条の規定により請求します。</t>
    <phoneticPr fontId="2"/>
  </si>
  <si>
    <t>住　所</t>
    <phoneticPr fontId="2"/>
  </si>
  <si>
    <t>残額</t>
    <phoneticPr fontId="2"/>
  </si>
  <si>
    <t>補助対
象経費</t>
    <phoneticPr fontId="2"/>
  </si>
  <si>
    <t>号で交付決定通知のあった令和２年度竹田市農業</t>
    <rPh sb="12" eb="14">
      <t>レイワ</t>
    </rPh>
    <rPh sb="20" eb="22">
      <t>ノウギョウ</t>
    </rPh>
    <phoneticPr fontId="2"/>
  </si>
  <si>
    <t>補助金交
付決定額</t>
    <phoneticPr fontId="2"/>
  </si>
  <si>
    <t>今回
請求額</t>
    <phoneticPr fontId="2"/>
  </si>
  <si>
    <t>事業完了
年月日</t>
    <phoneticPr fontId="2"/>
  </si>
  <si>
    <t>銀行・組合</t>
    <phoneticPr fontId="2"/>
  </si>
  <si>
    <t>　支店</t>
    <phoneticPr fontId="2"/>
  </si>
  <si>
    <t>農協・金庫</t>
    <phoneticPr fontId="2"/>
  </si>
  <si>
    <t>支払滞在費</t>
    <rPh sb="0" eb="2">
      <t>シハラ</t>
    </rPh>
    <rPh sb="2" eb="4">
      <t>タイザイ</t>
    </rPh>
    <rPh sb="4" eb="5">
      <t>ヒ</t>
    </rPh>
    <phoneticPr fontId="2"/>
  </si>
  <si>
    <t>備考</t>
    <rPh sb="0" eb="2">
      <t>ビコウ</t>
    </rPh>
    <phoneticPr fontId="2"/>
  </si>
  <si>
    <t>団体名</t>
    <rPh sb="0" eb="2">
      <t>ダンタイ</t>
    </rPh>
    <rPh sb="2" eb="3">
      <t>メイ</t>
    </rPh>
    <phoneticPr fontId="2"/>
  </si>
  <si>
    <t>氏名･代表者</t>
    <rPh sb="0" eb="2">
      <t>シメイ</t>
    </rPh>
    <rPh sb="3" eb="6">
      <t>ダイヒョウシャ</t>
    </rPh>
    <phoneticPr fontId="2"/>
  </si>
  <si>
    <t>団 体 名</t>
    <rPh sb="0" eb="1">
      <t>ダン</t>
    </rPh>
    <rPh sb="2" eb="3">
      <t>カラダ</t>
    </rPh>
    <rPh sb="4" eb="5">
      <t>メイ</t>
    </rPh>
    <phoneticPr fontId="2"/>
  </si>
  <si>
    <t>ふりがな</t>
    <phoneticPr fontId="2"/>
  </si>
  <si>
    <t>性別</t>
    <rPh sb="0" eb="2">
      <t>セイベツ</t>
    </rPh>
    <phoneticPr fontId="2"/>
  </si>
  <si>
    <t>性　別</t>
    <rPh sb="0" eb="1">
      <t>セイ</t>
    </rPh>
    <rPh sb="2" eb="3">
      <t>ベツ</t>
    </rPh>
    <phoneticPr fontId="2"/>
  </si>
  <si>
    <t>サポーター</t>
    <phoneticPr fontId="2"/>
  </si>
  <si>
    <t>支払保険料</t>
    <rPh sb="0" eb="2">
      <t>シハラ</t>
    </rPh>
    <rPh sb="2" eb="5">
      <t>ホケンリョウ</t>
    </rPh>
    <phoneticPr fontId="2"/>
  </si>
  <si>
    <t>～</t>
    <phoneticPr fontId="2"/>
  </si>
  <si>
    <t>～</t>
    <phoneticPr fontId="2"/>
  </si>
  <si>
    <t>時給</t>
    <phoneticPr fontId="2"/>
  </si>
  <si>
    <t>日給</t>
    <phoneticPr fontId="2"/>
  </si>
  <si>
    <t>月額</t>
    <rPh sb="0" eb="1">
      <t>ツキ</t>
    </rPh>
    <rPh sb="1" eb="2">
      <t>ガク</t>
    </rPh>
    <phoneticPr fontId="2"/>
  </si>
  <si>
    <t>うち補助額</t>
    <rPh sb="2" eb="4">
      <t>ホジョ</t>
    </rPh>
    <rPh sb="4" eb="5">
      <t>ガク</t>
    </rPh>
    <phoneticPr fontId="2"/>
  </si>
  <si>
    <t>日額</t>
    <rPh sb="0" eb="2">
      <t>ニチガク</t>
    </rPh>
    <phoneticPr fontId="2"/>
  </si>
  <si>
    <t>～</t>
    <phoneticPr fontId="2"/>
  </si>
  <si>
    <t>時間</t>
    <rPh sb="0" eb="2">
      <t>ジカン</t>
    </rPh>
    <phoneticPr fontId="2"/>
  </si>
  <si>
    <t>～</t>
    <phoneticPr fontId="2"/>
  </si>
  <si>
    <t>～</t>
    <phoneticPr fontId="2"/>
  </si>
  <si>
    <t>～</t>
    <phoneticPr fontId="2"/>
  </si>
  <si>
    <t>―</t>
    <phoneticPr fontId="2"/>
  </si>
  <si>
    <t>―</t>
    <phoneticPr fontId="2"/>
  </si>
  <si>
    <t>勤務日数</t>
    <rPh sb="0" eb="2">
      <t>キンム</t>
    </rPh>
    <rPh sb="2" eb="4">
      <t>ニッスウ</t>
    </rPh>
    <phoneticPr fontId="2"/>
  </si>
  <si>
    <t>日</t>
    <rPh sb="0" eb="1">
      <t>ニチ</t>
    </rPh>
    <phoneticPr fontId="2"/>
  </si>
  <si>
    <t>始期</t>
    <rPh sb="0" eb="2">
      <t>シキ</t>
    </rPh>
    <phoneticPr fontId="2"/>
  </si>
  <si>
    <t>終期</t>
    <rPh sb="0" eb="2">
      <t>シュウキ</t>
    </rPh>
    <phoneticPr fontId="2"/>
  </si>
  <si>
    <t>往復</t>
    <rPh sb="0" eb="2">
      <t>オウフク</t>
    </rPh>
    <phoneticPr fontId="2"/>
  </si>
  <si>
    <t>住　　　　　所</t>
    <phoneticPr fontId="2"/>
  </si>
  <si>
    <t>団　　体　　名</t>
    <phoneticPr fontId="2"/>
  </si>
  <si>
    <t>人数</t>
    <rPh sb="0" eb="2">
      <t>ニンズウ</t>
    </rPh>
    <phoneticPr fontId="2"/>
  </si>
  <si>
    <t>賃金</t>
    <rPh sb="0" eb="2">
      <t>チンギン</t>
    </rPh>
    <phoneticPr fontId="2"/>
  </si>
  <si>
    <t>合計勤務時間</t>
    <rPh sb="0" eb="2">
      <t>ゴウケイ</t>
    </rPh>
    <rPh sb="2" eb="4">
      <t>キンム</t>
    </rPh>
    <rPh sb="4" eb="6">
      <t>ジカン</t>
    </rPh>
    <phoneticPr fontId="2"/>
  </si>
  <si>
    <t>人</t>
    <rPh sb="0" eb="1">
      <t>ニン</t>
    </rPh>
    <phoneticPr fontId="2"/>
  </si>
  <si>
    <t>自家用車
(15円/㎞)</t>
    <rPh sb="0" eb="4">
      <t>ジカヨウシャ</t>
    </rPh>
    <rPh sb="8" eb="9">
      <t>エン</t>
    </rPh>
    <phoneticPr fontId="2"/>
  </si>
  <si>
    <t>往復距離数</t>
    <rPh sb="0" eb="2">
      <t>オウフク</t>
    </rPh>
    <rPh sb="2" eb="4">
      <t>キョリ</t>
    </rPh>
    <rPh sb="4" eb="5">
      <t>スウ</t>
    </rPh>
    <phoneticPr fontId="2"/>
  </si>
  <si>
    <t>燃料代/日</t>
    <rPh sb="0" eb="2">
      <t>ネンリョウ</t>
    </rPh>
    <rPh sb="2" eb="3">
      <t>ダイ</t>
    </rPh>
    <rPh sb="4" eb="5">
      <t>ニチ</t>
    </rPh>
    <phoneticPr fontId="2"/>
  </si>
  <si>
    <t>勤務日数</t>
    <rPh sb="0" eb="4">
      <t>キンムニッスウ</t>
    </rPh>
    <phoneticPr fontId="2"/>
  </si>
  <si>
    <t>㎞</t>
    <phoneticPr fontId="2"/>
  </si>
  <si>
    <t>鉄道･バス</t>
    <rPh sb="0" eb="2">
      <t>テツドウ</t>
    </rPh>
    <phoneticPr fontId="2"/>
  </si>
  <si>
    <t>発</t>
    <rPh sb="0" eb="1">
      <t>ハツ</t>
    </rPh>
    <phoneticPr fontId="2"/>
  </si>
  <si>
    <t>往復運賃</t>
    <rPh sb="0" eb="2">
      <t>オウフク</t>
    </rPh>
    <rPh sb="2" eb="4">
      <t>ウンチン</t>
    </rPh>
    <phoneticPr fontId="2"/>
  </si>
  <si>
    <t>着</t>
    <rPh sb="0" eb="1">
      <t>チャク</t>
    </rPh>
    <phoneticPr fontId="2"/>
  </si>
  <si>
    <t>飛行機</t>
    <rPh sb="0" eb="3">
      <t>ヒコウキ</t>
    </rPh>
    <phoneticPr fontId="2"/>
  </si>
  <si>
    <t>往路運賃</t>
    <rPh sb="0" eb="2">
      <t>オウロ</t>
    </rPh>
    <rPh sb="2" eb="4">
      <t>ウンチン</t>
    </rPh>
    <phoneticPr fontId="2"/>
  </si>
  <si>
    <t>復路運賃</t>
    <rPh sb="0" eb="2">
      <t>フクロ</t>
    </rPh>
    <rPh sb="2" eb="4">
      <t>ウンチン</t>
    </rPh>
    <phoneticPr fontId="2"/>
  </si>
  <si>
    <t>宿泊･間借</t>
    <rPh sb="0" eb="2">
      <t>シュクハク</t>
    </rPh>
    <rPh sb="3" eb="5">
      <t>マガリ</t>
    </rPh>
    <phoneticPr fontId="2"/>
  </si>
  <si>
    <t>日額･月額</t>
    <rPh sb="0" eb="2">
      <t>ニチガク</t>
    </rPh>
    <rPh sb="3" eb="4">
      <t>ツキ</t>
    </rPh>
    <rPh sb="4" eb="5">
      <t>ガク</t>
    </rPh>
    <phoneticPr fontId="2"/>
  </si>
  <si>
    <t>計（消費税を除く）</t>
    <phoneticPr fontId="2"/>
  </si>
  <si>
    <t>―</t>
    <phoneticPr fontId="2"/>
  </si>
  <si>
    <t>―</t>
    <phoneticPr fontId="2"/>
  </si>
  <si>
    <t>３　経費の配分及び負担区分</t>
    <phoneticPr fontId="2"/>
  </si>
  <si>
    <t>総事業費
(A)+(B)</t>
    <phoneticPr fontId="2"/>
  </si>
  <si>
    <t>補助対象
事業費</t>
    <phoneticPr fontId="2"/>
  </si>
  <si>
    <t>補助対象
経費</t>
    <phoneticPr fontId="2"/>
  </si>
  <si>
    <t>竹田市農業サポーター活用支援事業</t>
    <phoneticPr fontId="2"/>
  </si>
  <si>
    <t>㊞</t>
    <phoneticPr fontId="2"/>
  </si>
  <si>
    <t>4割</t>
    <rPh sb="1" eb="2">
      <t>ワリ</t>
    </rPh>
    <phoneticPr fontId="2"/>
  </si>
  <si>
    <t>＜30,000円/月</t>
    <rPh sb="7" eb="8">
      <t>エン</t>
    </rPh>
    <rPh sb="9" eb="10">
      <t>ツキ</t>
    </rPh>
    <phoneticPr fontId="2"/>
  </si>
  <si>
    <t>滞在日数</t>
    <rPh sb="0" eb="2">
      <t>タイザイ</t>
    </rPh>
    <rPh sb="2" eb="4">
      <t>ニッスウ</t>
    </rPh>
    <phoneticPr fontId="2"/>
  </si>
  <si>
    <t>GS:15円/㎞</t>
    <rPh sb="5" eb="6">
      <t>エン</t>
    </rPh>
    <phoneticPr fontId="2"/>
  </si>
  <si>
    <t>＜6,000円/泊</t>
    <rPh sb="6" eb="7">
      <t>エン</t>
    </rPh>
    <rPh sb="8" eb="9">
      <t>ハク</t>
    </rPh>
    <phoneticPr fontId="2"/>
  </si>
  <si>
    <t>㊞</t>
    <phoneticPr fontId="2"/>
  </si>
  <si>
    <t>備考</t>
    <phoneticPr fontId="2"/>
  </si>
  <si>
    <t>㊞</t>
    <phoneticPr fontId="2"/>
  </si>
  <si>
    <t>令和２年度竹田市農業サポーター活用支援事業補助金交付申請書及び実績報告書</t>
    <rPh sb="0" eb="2">
      <t>レイワ</t>
    </rPh>
    <rPh sb="29" eb="30">
      <t>オヨ</t>
    </rPh>
    <phoneticPr fontId="2"/>
  </si>
  <si>
    <t>年額</t>
    <rPh sb="0" eb="2">
      <t>ネンガク</t>
    </rPh>
    <phoneticPr fontId="2"/>
  </si>
  <si>
    <t>＜10,000円</t>
    <rPh sb="7" eb="8">
      <t>エン</t>
    </rPh>
    <phoneticPr fontId="2"/>
  </si>
  <si>
    <t>＜15円/㎞</t>
    <rPh sb="3" eb="4">
      <t>エン</t>
    </rPh>
    <phoneticPr fontId="2"/>
  </si>
  <si>
    <t>付けで提出のあった令和２年度竹田市農業サポーター活用支援</t>
    <rPh sb="9" eb="11">
      <t>レイワ</t>
    </rPh>
    <phoneticPr fontId="2"/>
  </si>
  <si>
    <t>雇　用　契　約　書</t>
    <phoneticPr fontId="2"/>
  </si>
  <si>
    <t>生年月日</t>
    <rPh sb="0" eb="4">
      <t>セイネンガッピ</t>
    </rPh>
    <phoneticPr fontId="2"/>
  </si>
  <si>
    <t>氏　名</t>
    <rPh sb="0" eb="1">
      <t>シ</t>
    </rPh>
    <rPh sb="2" eb="3">
      <t>ナ</t>
    </rPh>
    <phoneticPr fontId="2"/>
  </si>
  <si>
    <t>現住所</t>
    <rPh sb="0" eb="3">
      <t>ゲンジュウショ</t>
    </rPh>
    <phoneticPr fontId="2"/>
  </si>
  <si>
    <t>以下の条件により雇用契約を締結する。</t>
    <rPh sb="0" eb="2">
      <t>イカ</t>
    </rPh>
    <rPh sb="3" eb="5">
      <t>ジョウケン</t>
    </rPh>
    <rPh sb="8" eb="10">
      <t>コヨウ</t>
    </rPh>
    <rPh sb="10" eb="12">
      <t>ケイヤク</t>
    </rPh>
    <rPh sb="13" eb="15">
      <t>テイケツ</t>
    </rPh>
    <phoneticPr fontId="2"/>
  </si>
  <si>
    <t>雇用期間</t>
    <rPh sb="0" eb="2">
      <t>コヨウ</t>
    </rPh>
    <rPh sb="2" eb="4">
      <t>キカン</t>
    </rPh>
    <phoneticPr fontId="2"/>
  </si>
  <si>
    <t>期間の定め　有・無</t>
    <rPh sb="0" eb="2">
      <t>キカン</t>
    </rPh>
    <rPh sb="3" eb="4">
      <t>サダ</t>
    </rPh>
    <rPh sb="6" eb="7">
      <t>アリ</t>
    </rPh>
    <rPh sb="8" eb="9">
      <t>ナシ</t>
    </rPh>
    <phoneticPr fontId="2"/>
  </si>
  <si>
    <t>就業場所</t>
    <rPh sb="0" eb="2">
      <t>シュウギョウ</t>
    </rPh>
    <rPh sb="2" eb="4">
      <t>バショ</t>
    </rPh>
    <phoneticPr fontId="2"/>
  </si>
  <si>
    <t>竹田市</t>
    <rPh sb="0" eb="3">
      <t>タケタシ</t>
    </rPh>
    <phoneticPr fontId="2"/>
  </si>
  <si>
    <t>業務の内容</t>
    <rPh sb="0" eb="2">
      <t>ギョウム</t>
    </rPh>
    <rPh sb="3" eb="5">
      <t>ナイヨウ</t>
    </rPh>
    <phoneticPr fontId="2"/>
  </si>
  <si>
    <t>就業時間</t>
    <rPh sb="0" eb="2">
      <t>シュウギョウ</t>
    </rPh>
    <rPh sb="2" eb="4">
      <t>ジカン</t>
    </rPh>
    <phoneticPr fontId="2"/>
  </si>
  <si>
    <t>所定時間外労働</t>
    <rPh sb="0" eb="2">
      <t>ショテイ</t>
    </rPh>
    <rPh sb="2" eb="4">
      <t>ジカン</t>
    </rPh>
    <rPh sb="4" eb="5">
      <t>ガイ</t>
    </rPh>
    <rPh sb="5" eb="7">
      <t>ロウドウ</t>
    </rPh>
    <phoneticPr fontId="2"/>
  </si>
  <si>
    <t>休日</t>
    <rPh sb="0" eb="2">
      <t>キュウジツ</t>
    </rPh>
    <phoneticPr fontId="2"/>
  </si>
  <si>
    <t>希望日</t>
    <rPh sb="0" eb="2">
      <t>キボウ</t>
    </rPh>
    <rPh sb="2" eb="3">
      <t>ヒ</t>
    </rPh>
    <phoneticPr fontId="2"/>
  </si>
  <si>
    <t>休暇</t>
    <rPh sb="0" eb="2">
      <t>キュウカ</t>
    </rPh>
    <phoneticPr fontId="2"/>
  </si>
  <si>
    <t>年次有給休暇・夏季休暇・冬期休暇</t>
    <rPh sb="0" eb="2">
      <t>ネンジ</t>
    </rPh>
    <rPh sb="2" eb="4">
      <t>ユウキュウ</t>
    </rPh>
    <rPh sb="4" eb="6">
      <t>キュウカ</t>
    </rPh>
    <rPh sb="7" eb="9">
      <t>カキ</t>
    </rPh>
    <rPh sb="9" eb="11">
      <t>キュウカ</t>
    </rPh>
    <rPh sb="12" eb="14">
      <t>トウキ</t>
    </rPh>
    <rPh sb="14" eb="16">
      <t>キュウカ</t>
    </rPh>
    <phoneticPr fontId="2"/>
  </si>
  <si>
    <t>代替休暇（有・無）その他特別休暇（有・無）</t>
    <rPh sb="0" eb="2">
      <t>ダイタイ</t>
    </rPh>
    <rPh sb="2" eb="4">
      <t>キュウカ</t>
    </rPh>
    <rPh sb="5" eb="6">
      <t>アリ</t>
    </rPh>
    <rPh sb="7" eb="8">
      <t>ナシ</t>
    </rPh>
    <rPh sb="11" eb="12">
      <t>タ</t>
    </rPh>
    <rPh sb="12" eb="14">
      <t>トクベツ</t>
    </rPh>
    <rPh sb="14" eb="16">
      <t>キュウカ</t>
    </rPh>
    <rPh sb="17" eb="18">
      <t>アリ</t>
    </rPh>
    <rPh sb="19" eb="20">
      <t>ナシ</t>
    </rPh>
    <phoneticPr fontId="2"/>
  </si>
  <si>
    <t>交通費</t>
    <rPh sb="0" eb="3">
      <t>コウツウヒ</t>
    </rPh>
    <phoneticPr fontId="2"/>
  </si>
  <si>
    <t>加入保険</t>
    <rPh sb="0" eb="2">
      <t>カニュウ</t>
    </rPh>
    <rPh sb="2" eb="4">
      <t>ホケン</t>
    </rPh>
    <phoneticPr fontId="2"/>
  </si>
  <si>
    <t>退職に関する　　事項</t>
    <rPh sb="0" eb="2">
      <t>タイショク</t>
    </rPh>
    <rPh sb="3" eb="4">
      <t>カン</t>
    </rPh>
    <rPh sb="8" eb="10">
      <t>ジコウ</t>
    </rPh>
    <phoneticPr fontId="2"/>
  </si>
  <si>
    <t>1.定年制：有（満　　歳）・無</t>
    <rPh sb="2" eb="5">
      <t>テイネンセイ</t>
    </rPh>
    <rPh sb="6" eb="7">
      <t>アリ</t>
    </rPh>
    <rPh sb="8" eb="9">
      <t>マン</t>
    </rPh>
    <rPh sb="11" eb="12">
      <t>サイ</t>
    </rPh>
    <rPh sb="14" eb="15">
      <t>ナシ</t>
    </rPh>
    <phoneticPr fontId="2"/>
  </si>
  <si>
    <t>2.自己都合退職（退職する　　日前に届け出ること）</t>
    <rPh sb="2" eb="4">
      <t>ジコ</t>
    </rPh>
    <rPh sb="4" eb="6">
      <t>ツゴウ</t>
    </rPh>
    <rPh sb="6" eb="8">
      <t>タイショク</t>
    </rPh>
    <rPh sb="9" eb="11">
      <t>タイショク</t>
    </rPh>
    <rPh sb="15" eb="16">
      <t>ニチ</t>
    </rPh>
    <rPh sb="16" eb="17">
      <t>マエ</t>
    </rPh>
    <rPh sb="18" eb="19">
      <t>トド</t>
    </rPh>
    <rPh sb="20" eb="21">
      <t>デ</t>
    </rPh>
    <phoneticPr fontId="2"/>
  </si>
  <si>
    <t>3.解雇（解雇については、当社就業規則による）</t>
    <rPh sb="2" eb="4">
      <t>カイコ</t>
    </rPh>
    <rPh sb="5" eb="7">
      <t>カイコ</t>
    </rPh>
    <rPh sb="13" eb="15">
      <t>トウシャ</t>
    </rPh>
    <rPh sb="15" eb="17">
      <t>シュウギョウ</t>
    </rPh>
    <rPh sb="17" eb="19">
      <t>キソク</t>
    </rPh>
    <phoneticPr fontId="2"/>
  </si>
  <si>
    <t>その他</t>
    <rPh sb="2" eb="3">
      <t>タ</t>
    </rPh>
    <phoneticPr fontId="2"/>
  </si>
  <si>
    <t>雇用者</t>
    <rPh sb="0" eb="3">
      <t>コヨウシャ</t>
    </rPh>
    <phoneticPr fontId="2"/>
  </si>
  <si>
    <t>住所：</t>
    <rPh sb="0" eb="2">
      <t>ジュウショ</t>
    </rPh>
    <phoneticPr fontId="2"/>
  </si>
  <si>
    <t>名前：</t>
    <rPh sb="0" eb="2">
      <t>ナマエ</t>
    </rPh>
    <phoneticPr fontId="2"/>
  </si>
  <si>
    <t>被雇用者</t>
    <rPh sb="0" eb="4">
      <t>ヒコヨウシャ</t>
    </rPh>
    <phoneticPr fontId="2"/>
  </si>
  <si>
    <t>郵便番号</t>
    <rPh sb="0" eb="2">
      <t>ユウビン</t>
    </rPh>
    <rPh sb="2" eb="4">
      <t>バンゴウ</t>
    </rPh>
    <phoneticPr fontId="2"/>
  </si>
  <si>
    <t>←法人等の場合のみ記入</t>
    <rPh sb="1" eb="3">
      <t>ホウジン</t>
    </rPh>
    <rPh sb="3" eb="4">
      <t>トウ</t>
    </rPh>
    <rPh sb="5" eb="7">
      <t>バアイ</t>
    </rPh>
    <rPh sb="9" eb="11">
      <t>キニュウ</t>
    </rPh>
    <phoneticPr fontId="2"/>
  </si>
  <si>
    <t>←番号のみ記入(例:123-4567)</t>
    <rPh sb="1" eb="3">
      <t>バンゴウ</t>
    </rPh>
    <rPh sb="5" eb="7">
      <t>キニュウ</t>
    </rPh>
    <rPh sb="8" eb="9">
      <t>レイ</t>
    </rPh>
    <phoneticPr fontId="2"/>
  </si>
  <si>
    <t>←書類を農政課もしくは支所に提出する日</t>
    <rPh sb="1" eb="3">
      <t>ショルイ</t>
    </rPh>
    <rPh sb="4" eb="6">
      <t>ノウセイ</t>
    </rPh>
    <rPh sb="6" eb="7">
      <t>カ</t>
    </rPh>
    <rPh sb="11" eb="13">
      <t>シショ</t>
    </rPh>
    <rPh sb="14" eb="16">
      <t>テイシュツ</t>
    </rPh>
    <rPh sb="18" eb="19">
      <t>ヒ</t>
    </rPh>
    <phoneticPr fontId="2"/>
  </si>
  <si>
    <t>←雇用が終了した日(例:1日ならその日。長期なら月末など)</t>
    <rPh sb="1" eb="3">
      <t>コヨウ</t>
    </rPh>
    <rPh sb="4" eb="6">
      <t>シュウリョウ</t>
    </rPh>
    <rPh sb="8" eb="9">
      <t>ヒ</t>
    </rPh>
    <rPh sb="10" eb="11">
      <t>レイ</t>
    </rPh>
    <rPh sb="13" eb="14">
      <t>ニチ</t>
    </rPh>
    <rPh sb="18" eb="19">
      <t>ヒ</t>
    </rPh>
    <rPh sb="20" eb="22">
      <t>チョウキ</t>
    </rPh>
    <rPh sb="24" eb="26">
      <t>ゲツマツ</t>
    </rPh>
    <phoneticPr fontId="2"/>
  </si>
  <si>
    <t>〒</t>
    <phoneticPr fontId="2"/>
  </si>
  <si>
    <t>TEL</t>
    <phoneticPr fontId="2"/>
  </si>
  <si>
    <t>電話番号</t>
    <rPh sb="0" eb="2">
      <t>デンワ</t>
    </rPh>
    <rPh sb="2" eb="4">
      <t>バンゴウ</t>
    </rPh>
    <phoneticPr fontId="2"/>
  </si>
  <si>
    <t>１.所定時間外労働：有　（　　時間程度/月）・無</t>
    <rPh sb="2" eb="4">
      <t>ショテイ</t>
    </rPh>
    <rPh sb="4" eb="6">
      <t>ジカン</t>
    </rPh>
    <rPh sb="6" eb="7">
      <t>ガイ</t>
    </rPh>
    <rPh sb="7" eb="9">
      <t>ロウドウ</t>
    </rPh>
    <rPh sb="10" eb="11">
      <t>アリ</t>
    </rPh>
    <rPh sb="15" eb="17">
      <t>ジカン</t>
    </rPh>
    <rPh sb="17" eb="19">
      <t>テイド</t>
    </rPh>
    <rPh sb="20" eb="21">
      <t>ツキ</t>
    </rPh>
    <rPh sb="23" eb="24">
      <t>ナシ</t>
    </rPh>
    <phoneticPr fontId="2"/>
  </si>
  <si>
    <t>２.休日労働：有（　　日程度/月）・無</t>
    <rPh sb="2" eb="4">
      <t>キュウジツ</t>
    </rPh>
    <rPh sb="4" eb="6">
      <t>ロウドウ</t>
    </rPh>
    <rPh sb="7" eb="8">
      <t>アリ</t>
    </rPh>
    <rPh sb="11" eb="12">
      <t>ニチ</t>
    </rPh>
    <rPh sb="12" eb="14">
      <t>テイド</t>
    </rPh>
    <rPh sb="15" eb="16">
      <t>ツキ</t>
    </rPh>
    <rPh sb="18" eb="19">
      <t>ナシ</t>
    </rPh>
    <phoneticPr fontId="2"/>
  </si>
  <si>
    <t>←雇用が決定した日</t>
    <rPh sb="1" eb="3">
      <t>コヨウ</t>
    </rPh>
    <rPh sb="4" eb="6">
      <t>ケッテイ</t>
    </rPh>
    <rPh sb="8" eb="9">
      <t>ヒ</t>
    </rPh>
    <phoneticPr fontId="2"/>
  </si>
  <si>
    <t>←認印</t>
    <rPh sb="1" eb="3">
      <t>ミトメイン</t>
    </rPh>
    <phoneticPr fontId="2"/>
  </si>
  <si>
    <t>←認印</t>
    <rPh sb="0" eb="3">
      <t>ヤジルシミトメイン</t>
    </rPh>
    <phoneticPr fontId="2"/>
  </si>
  <si>
    <t>※雇用条件は各自の条件に合わせて修正してください。</t>
    <rPh sb="1" eb="3">
      <t>コヨウ</t>
    </rPh>
    <rPh sb="3" eb="5">
      <t>ジョウケン</t>
    </rPh>
    <rPh sb="6" eb="8">
      <t>カクジ</t>
    </rPh>
    <rPh sb="9" eb="11">
      <t>ジョウケン</t>
    </rPh>
    <rPh sb="12" eb="13">
      <t>ア</t>
    </rPh>
    <phoneticPr fontId="2"/>
  </si>
  <si>
    <t>※印刷は白黒で結構です。</t>
    <rPh sb="1" eb="3">
      <t>インサツ</t>
    </rPh>
    <rPh sb="4" eb="6">
      <t>シロクロ</t>
    </rPh>
    <rPh sb="7" eb="9">
      <t>ケッコウ</t>
    </rPh>
    <phoneticPr fontId="2"/>
  </si>
  <si>
    <t>※</t>
    <phoneticPr fontId="2"/>
  </si>
  <si>
    <t>※押印を忘れないように気を付けてください。</t>
    <rPh sb="1" eb="3">
      <t>オウイン</t>
    </rPh>
    <rPh sb="4" eb="5">
      <t>ワス</t>
    </rPh>
    <rPh sb="11" eb="12">
      <t>キ</t>
    </rPh>
    <rPh sb="13" eb="14">
      <t>ツ</t>
    </rPh>
    <phoneticPr fontId="2"/>
  </si>
  <si>
    <t>←押印</t>
    <rPh sb="1" eb="3">
      <t>オウイン</t>
    </rPh>
    <phoneticPr fontId="2"/>
  </si>
  <si>
    <t>令和　　年　　月　　日</t>
    <rPh sb="0" eb="2">
      <t>レイワ</t>
    </rPh>
    <rPh sb="4" eb="5">
      <t>ネン</t>
    </rPh>
    <rPh sb="7" eb="8">
      <t>ガツ</t>
    </rPh>
    <rPh sb="10" eb="11">
      <t>ニチ</t>
    </rPh>
    <phoneticPr fontId="2"/>
  </si>
  <si>
    <t>←補助金が振り込まれる口座を記入してください。</t>
    <rPh sb="1" eb="4">
      <t>ホジョキン</t>
    </rPh>
    <rPh sb="5" eb="6">
      <t>フ</t>
    </rPh>
    <rPh sb="7" eb="8">
      <t>コ</t>
    </rPh>
    <rPh sb="11" eb="13">
      <t>コウザ</t>
    </rPh>
    <rPh sb="14" eb="16">
      <t>キニュウ</t>
    </rPh>
    <phoneticPr fontId="2"/>
  </si>
  <si>
    <t>　※口座番号の入力間違いにはご注意ください。</t>
    <rPh sb="2" eb="4">
      <t>コウザ</t>
    </rPh>
    <rPh sb="4" eb="6">
      <t>バンゴウ</t>
    </rPh>
    <rPh sb="7" eb="9">
      <t>ニュウリョク</t>
    </rPh>
    <rPh sb="9" eb="11">
      <t>マチガ</t>
    </rPh>
    <rPh sb="15" eb="17">
      <t>チュウイ</t>
    </rPh>
    <phoneticPr fontId="2"/>
  </si>
  <si>
    <t>←日付は空けておいてください。</t>
    <rPh sb="1" eb="3">
      <t>ヒヅケ</t>
    </rPh>
    <rPh sb="4" eb="5">
      <t>ア</t>
    </rPh>
    <phoneticPr fontId="2"/>
  </si>
  <si>
    <t>　※〇印は移動させてください。</t>
    <rPh sb="3" eb="4">
      <t>シルシ</t>
    </rPh>
    <rPh sb="5" eb="7">
      <t>イドウ</t>
    </rPh>
    <phoneticPr fontId="2"/>
  </si>
  <si>
    <t>令和　年　月　日</t>
    <rPh sb="0" eb="2">
      <t>レイワ</t>
    </rPh>
    <phoneticPr fontId="2"/>
  </si>
  <si>
    <t>①</t>
    <phoneticPr fontId="2"/>
  </si>
  <si>
    <t>②</t>
    <phoneticPr fontId="2"/>
  </si>
  <si>
    <t>③</t>
    <phoneticPr fontId="2"/>
  </si>
  <si>
    <t>④</t>
    <phoneticPr fontId="2"/>
  </si>
  <si>
    <t>上限額</t>
    <rPh sb="0" eb="2">
      <t>ジョウゲン</t>
    </rPh>
    <rPh sb="2" eb="3">
      <t>ガク</t>
    </rPh>
    <phoneticPr fontId="2"/>
  </si>
  <si>
    <t>「事業実績(様式2)」に必要事項を入力してください。（水色の部分）</t>
    <rPh sb="1" eb="3">
      <t>ジギョウ</t>
    </rPh>
    <rPh sb="3" eb="5">
      <t>ジッセキ</t>
    </rPh>
    <rPh sb="6" eb="8">
      <t>ヨウシキ</t>
    </rPh>
    <rPh sb="12" eb="14">
      <t>ヒツヨウ</t>
    </rPh>
    <rPh sb="14" eb="16">
      <t>ジコウ</t>
    </rPh>
    <rPh sb="17" eb="18">
      <t>ニュウ</t>
    </rPh>
    <rPh sb="18" eb="19">
      <t>リョク</t>
    </rPh>
    <rPh sb="27" eb="29">
      <t>ミズイロ</t>
    </rPh>
    <rPh sb="30" eb="32">
      <t>ブブン</t>
    </rPh>
    <phoneticPr fontId="2"/>
  </si>
  <si>
    <t>「入力ｼｰﾄ」に必要事項を入力してください。（水色の部分）</t>
    <rPh sb="1" eb="3">
      <t>ニュウリョク</t>
    </rPh>
    <rPh sb="8" eb="10">
      <t>ヒツヨウ</t>
    </rPh>
    <rPh sb="10" eb="12">
      <t>ジコウ</t>
    </rPh>
    <rPh sb="13" eb="15">
      <t>ニュウリョク</t>
    </rPh>
    <phoneticPr fontId="2"/>
  </si>
  <si>
    <t>「雇用契約書」に必要事項を入力してください。（青字の部分）</t>
    <rPh sb="1" eb="3">
      <t>コヨウ</t>
    </rPh>
    <rPh sb="3" eb="6">
      <t>ケイヤクショ</t>
    </rPh>
    <rPh sb="8" eb="10">
      <t>ヒツヨウ</t>
    </rPh>
    <rPh sb="10" eb="12">
      <t>ジコウ</t>
    </rPh>
    <rPh sb="13" eb="15">
      <t>ニュウリョク</t>
    </rPh>
    <rPh sb="23" eb="25">
      <t>アオジ</t>
    </rPh>
    <phoneticPr fontId="2"/>
  </si>
  <si>
    <t>「勤務日誌」に必要事項を入力してください。（水色の部分）</t>
    <rPh sb="1" eb="3">
      <t>キンム</t>
    </rPh>
    <rPh sb="3" eb="5">
      <t>ニッシ</t>
    </rPh>
    <rPh sb="7" eb="9">
      <t>ヒツヨウ</t>
    </rPh>
    <rPh sb="9" eb="11">
      <t>ジコウ</t>
    </rPh>
    <rPh sb="12" eb="14">
      <t>ニュウリョク</t>
    </rPh>
    <rPh sb="22" eb="24">
      <t>ミズイロ</t>
    </rPh>
    <rPh sb="25" eb="27">
      <t>ブブン</t>
    </rPh>
    <phoneticPr fontId="2"/>
  </si>
  <si>
    <t>〔入力方法について〕</t>
    <rPh sb="1" eb="3">
      <t>ニュウリョク</t>
    </rPh>
    <rPh sb="3" eb="5">
      <t>ホウホウ</t>
    </rPh>
    <phoneticPr fontId="2"/>
  </si>
  <si>
    <t>⑤</t>
    <phoneticPr fontId="2"/>
  </si>
  <si>
    <t>「交付請求書(様式6)」に必要事項を入力してください。（水色の部分）</t>
    <rPh sb="1" eb="3">
      <t>コウフ</t>
    </rPh>
    <rPh sb="3" eb="6">
      <t>セイキュウショ</t>
    </rPh>
    <rPh sb="7" eb="9">
      <t>ヨウシキ</t>
    </rPh>
    <rPh sb="13" eb="15">
      <t>ヒツヨウ</t>
    </rPh>
    <rPh sb="15" eb="17">
      <t>ジコウ</t>
    </rPh>
    <rPh sb="18" eb="20">
      <t>ニュウリョク</t>
    </rPh>
    <phoneticPr fontId="2"/>
  </si>
  <si>
    <t>①～⑤の入力が済むと、｢収支精算書(様式3)」「交付申請･実績報告(様式1)」</t>
    <rPh sb="4" eb="6">
      <t>ニュウリョク</t>
    </rPh>
    <rPh sb="7" eb="8">
      <t>ス</t>
    </rPh>
    <rPh sb="12" eb="14">
      <t>シュウシ</t>
    </rPh>
    <rPh sb="14" eb="17">
      <t>セイサンショ</t>
    </rPh>
    <rPh sb="18" eb="20">
      <t>ヨウシキ</t>
    </rPh>
    <rPh sb="24" eb="26">
      <t>コウフ</t>
    </rPh>
    <rPh sb="26" eb="28">
      <t>シンセイ</t>
    </rPh>
    <rPh sb="29" eb="31">
      <t>ジッセキ</t>
    </rPh>
    <rPh sb="31" eb="33">
      <t>ホウコク</t>
    </rPh>
    <rPh sb="34" eb="36">
      <t>ヨウシキ</t>
    </rPh>
    <phoneticPr fontId="2"/>
  </si>
  <si>
    <t>⑥</t>
    <phoneticPr fontId="2"/>
  </si>
  <si>
    <t>提出が必要な書類は以下のシートです。</t>
    <phoneticPr fontId="2"/>
  </si>
  <si>
    <t>　□　雇用契約書</t>
    <rPh sb="3" eb="5">
      <t>コヨウ</t>
    </rPh>
    <rPh sb="5" eb="8">
      <t>ケイヤクショ</t>
    </rPh>
    <phoneticPr fontId="2"/>
  </si>
  <si>
    <t>　□　勤務日誌</t>
    <rPh sb="3" eb="5">
      <t>キンム</t>
    </rPh>
    <rPh sb="5" eb="7">
      <t>ニッシ</t>
    </rPh>
    <phoneticPr fontId="2"/>
  </si>
  <si>
    <t>　□　事業実績(様式2)</t>
    <rPh sb="3" eb="5">
      <t>ジギョウ</t>
    </rPh>
    <rPh sb="5" eb="7">
      <t>ジッセキ</t>
    </rPh>
    <rPh sb="8" eb="10">
      <t>ヨウシキ</t>
    </rPh>
    <phoneticPr fontId="2"/>
  </si>
  <si>
    <t>　□　交付請求書(様式6)</t>
    <rPh sb="3" eb="5">
      <t>コウフ</t>
    </rPh>
    <rPh sb="5" eb="8">
      <t>セイキュウショ</t>
    </rPh>
    <rPh sb="9" eb="11">
      <t>ヨウシキ</t>
    </rPh>
    <phoneticPr fontId="2"/>
  </si>
  <si>
    <t>　□　収支精算書(様式3)</t>
    <rPh sb="3" eb="5">
      <t>シュウシ</t>
    </rPh>
    <rPh sb="5" eb="8">
      <t>セイサンショ</t>
    </rPh>
    <rPh sb="9" eb="11">
      <t>ヨウシキ</t>
    </rPh>
    <phoneticPr fontId="2"/>
  </si>
  <si>
    <t>　□　交付申請･実績報告(様式1)</t>
    <phoneticPr fontId="2"/>
  </si>
  <si>
    <t>　□　誓約書</t>
    <rPh sb="3" eb="6">
      <t>セイヤクショ</t>
    </rPh>
    <phoneticPr fontId="2"/>
  </si>
  <si>
    <r>
      <t>印刷をします。　</t>
    </r>
    <r>
      <rPr>
        <sz val="12"/>
        <color rgb="FFFF0000"/>
        <rFont val="游ゴシック"/>
        <family val="3"/>
        <charset val="128"/>
        <scheme val="minor"/>
      </rPr>
      <t>※白黒もしくはグレースケール印刷で結構です。</t>
    </r>
    <rPh sb="0" eb="2">
      <t>インサツ</t>
    </rPh>
    <rPh sb="9" eb="11">
      <t>シロクロ</t>
    </rPh>
    <rPh sb="22" eb="24">
      <t>インサツ</t>
    </rPh>
    <rPh sb="25" eb="27">
      <t>ケッコウ</t>
    </rPh>
    <phoneticPr fontId="2"/>
  </si>
  <si>
    <t>⑦</t>
    <phoneticPr fontId="2"/>
  </si>
  <si>
    <t>押印が必要な書類は以下の書類です。</t>
    <rPh sb="0" eb="2">
      <t>オウイン</t>
    </rPh>
    <rPh sb="12" eb="14">
      <t>ショルイ</t>
    </rPh>
    <phoneticPr fontId="2"/>
  </si>
  <si>
    <r>
      <t>印鑑を押します。　</t>
    </r>
    <r>
      <rPr>
        <sz val="12"/>
        <color rgb="FFFF0000"/>
        <rFont val="游ゴシック"/>
        <family val="3"/>
        <charset val="128"/>
        <scheme val="minor"/>
      </rPr>
      <t>※認印で結構です。</t>
    </r>
    <rPh sb="0" eb="2">
      <t>インカン</t>
    </rPh>
    <rPh sb="3" eb="4">
      <t>オ</t>
    </rPh>
    <rPh sb="10" eb="11">
      <t>ミト</t>
    </rPh>
    <rPh sb="11" eb="12">
      <t>イン</t>
    </rPh>
    <phoneticPr fontId="2"/>
  </si>
  <si>
    <r>
      <t>　□　交付請求書(様式6)　　</t>
    </r>
    <r>
      <rPr>
        <sz val="12"/>
        <color rgb="FF0000FF"/>
        <rFont val="游ゴシック"/>
        <family val="3"/>
        <charset val="128"/>
        <scheme val="minor"/>
      </rPr>
      <t>〔雇用者(申請者)〕</t>
    </r>
    <rPh sb="3" eb="5">
      <t>コウフ</t>
    </rPh>
    <rPh sb="5" eb="8">
      <t>セイキュウショ</t>
    </rPh>
    <rPh sb="9" eb="11">
      <t>ヨウシキ</t>
    </rPh>
    <phoneticPr fontId="2"/>
  </si>
  <si>
    <r>
      <t>　□　交付申請書･実績報告書(様式1)　　</t>
    </r>
    <r>
      <rPr>
        <sz val="12"/>
        <color rgb="FF0000FF"/>
        <rFont val="游ゴシック"/>
        <family val="3"/>
        <charset val="128"/>
        <scheme val="minor"/>
      </rPr>
      <t>〔雇用者(申請者)〕</t>
    </r>
    <rPh sb="7" eb="8">
      <t>ショ</t>
    </rPh>
    <rPh sb="13" eb="14">
      <t>ショ</t>
    </rPh>
    <phoneticPr fontId="2"/>
  </si>
  <si>
    <t>◎</t>
    <phoneticPr fontId="2"/>
  </si>
  <si>
    <t>竹田市地域農業経営サポート機構</t>
    <rPh sb="0" eb="3">
      <t>タケタシ</t>
    </rPh>
    <rPh sb="3" eb="5">
      <t>チイキ</t>
    </rPh>
    <rPh sb="5" eb="7">
      <t>ノウギョウ</t>
    </rPh>
    <rPh sb="7" eb="9">
      <t>ケイエイ</t>
    </rPh>
    <rPh sb="13" eb="15">
      <t>キコウ</t>
    </rPh>
    <phoneticPr fontId="2"/>
  </si>
  <si>
    <t>竹田市農政課</t>
    <rPh sb="0" eb="3">
      <t>タケタシ</t>
    </rPh>
    <rPh sb="3" eb="5">
      <t>ノウセイ</t>
    </rPh>
    <rPh sb="5" eb="6">
      <t>カ</t>
    </rPh>
    <phoneticPr fontId="2"/>
  </si>
  <si>
    <t>☎0974-63-9010</t>
    <phoneticPr fontId="2"/>
  </si>
  <si>
    <t>☎0974-63-4805</t>
    <phoneticPr fontId="2"/>
  </si>
  <si>
    <t>入力方法がわからないときはお気軽にお問い合わせください。</t>
    <rPh sb="0" eb="2">
      <t>ニュウリョク</t>
    </rPh>
    <rPh sb="2" eb="4">
      <t>ホウホウ</t>
    </rPh>
    <rPh sb="14" eb="16">
      <t>キガル</t>
    </rPh>
    <rPh sb="18" eb="19">
      <t>ト</t>
    </rPh>
    <rPh sb="20" eb="21">
      <t>ア</t>
    </rPh>
    <phoneticPr fontId="2"/>
  </si>
  <si>
    <t>「誓約書」は自動的に作成されます。</t>
    <phoneticPr fontId="2"/>
  </si>
  <si>
    <t>　□　支払ったことのわかる書類（給料や保険料、交通費の領収書、</t>
    <rPh sb="3" eb="5">
      <t>シハラ</t>
    </rPh>
    <rPh sb="13" eb="15">
      <t>ショルイ</t>
    </rPh>
    <rPh sb="16" eb="18">
      <t>キュウリョウ</t>
    </rPh>
    <rPh sb="19" eb="22">
      <t>ホケンリョウ</t>
    </rPh>
    <rPh sb="23" eb="26">
      <t>コウツウヒ</t>
    </rPh>
    <rPh sb="27" eb="30">
      <t>リョウシュウショ</t>
    </rPh>
    <phoneticPr fontId="2"/>
  </si>
  <si>
    <t>　　　振込依頼書等の写し）</t>
    <phoneticPr fontId="2"/>
  </si>
  <si>
    <t>　□　納税証明書（官能証明書）※補助金申請用</t>
    <rPh sb="3" eb="5">
      <t>ノウゼイ</t>
    </rPh>
    <rPh sb="5" eb="8">
      <t>ショウメイショ</t>
    </rPh>
    <rPh sb="9" eb="11">
      <t>カンノウ</t>
    </rPh>
    <rPh sb="11" eb="14">
      <t>ショウメイショ</t>
    </rPh>
    <rPh sb="16" eb="19">
      <t>ホジョキン</t>
    </rPh>
    <rPh sb="19" eb="22">
      <t>シンセイヨウ</t>
    </rPh>
    <phoneticPr fontId="2"/>
  </si>
  <si>
    <t>　　　↑本庁税務課または各支所で取得してください。</t>
    <phoneticPr fontId="2"/>
  </si>
  <si>
    <t>「入力方法」「入力ｼｰﾄ」「交付決定通知(様式4)」「額の確定通知(様式5)」は</t>
    <rPh sb="1" eb="3">
      <t>ニュウリョク</t>
    </rPh>
    <rPh sb="3" eb="5">
      <t>ホウホウ</t>
    </rPh>
    <rPh sb="7" eb="9">
      <t>ニュウリョク</t>
    </rPh>
    <rPh sb="14" eb="16">
      <t>コウフ</t>
    </rPh>
    <rPh sb="16" eb="18">
      <t>ケッテイ</t>
    </rPh>
    <rPh sb="18" eb="20">
      <t>ツウチ</t>
    </rPh>
    <rPh sb="21" eb="23">
      <t>ヨウシキ</t>
    </rPh>
    <rPh sb="27" eb="28">
      <t>ガク</t>
    </rPh>
    <rPh sb="29" eb="31">
      <t>カクテイ</t>
    </rPh>
    <rPh sb="31" eb="33">
      <t>ツウチ</t>
    </rPh>
    <rPh sb="34" eb="36">
      <t>ヨウシキ</t>
    </rPh>
    <phoneticPr fontId="2"/>
  </si>
  <si>
    <t>提出の必要がありませんので、印刷はしなくて結構です。</t>
    <rPh sb="14" eb="16">
      <t>インサツ</t>
    </rPh>
    <rPh sb="21" eb="23">
      <t>ケッコウ</t>
    </rPh>
    <phoneticPr fontId="2"/>
  </si>
  <si>
    <r>
      <t>　□　誓約書　　</t>
    </r>
    <r>
      <rPr>
        <sz val="12"/>
        <color rgb="FF0000FF"/>
        <rFont val="游ゴシック"/>
        <family val="3"/>
        <charset val="128"/>
        <scheme val="minor"/>
      </rPr>
      <t>〔雇用者(申請者)〕</t>
    </r>
    <rPh sb="3" eb="6">
      <t>セイヤクショ</t>
    </rPh>
    <phoneticPr fontId="2"/>
  </si>
  <si>
    <r>
      <t>　□　雇用契約書　　</t>
    </r>
    <r>
      <rPr>
        <sz val="12"/>
        <color rgb="FF0000FF"/>
        <rFont val="游ゴシック"/>
        <family val="3"/>
        <charset val="128"/>
        <scheme val="minor"/>
      </rPr>
      <t>〔申請者(雇用者)・被雇用者〕</t>
    </r>
    <rPh sb="3" eb="5">
      <t>コヨウ</t>
    </rPh>
    <rPh sb="5" eb="8">
      <t>ケイヤクショ</t>
    </rPh>
    <rPh sb="11" eb="13">
      <t>シンセイ</t>
    </rPh>
    <rPh sb="15" eb="17">
      <t>コヨウ</t>
    </rPh>
    <phoneticPr fontId="2"/>
  </si>
  <si>
    <r>
      <t>令和</t>
    </r>
    <r>
      <rPr>
        <sz val="14"/>
        <color rgb="FF0000FF"/>
        <rFont val="HGP教科書体"/>
        <family val="1"/>
        <charset val="128"/>
      </rPr>
      <t>　</t>
    </r>
    <r>
      <rPr>
        <sz val="14"/>
        <color theme="1"/>
        <rFont val="HGP教科書体"/>
        <family val="1"/>
        <charset val="128"/>
      </rPr>
      <t>年　月</t>
    </r>
    <r>
      <rPr>
        <sz val="14"/>
        <color rgb="FF0000FF"/>
        <rFont val="HGP教科書体"/>
        <family val="1"/>
        <charset val="128"/>
      </rPr>
      <t>　</t>
    </r>
    <r>
      <rPr>
        <sz val="14"/>
        <color theme="1"/>
        <rFont val="HGP教科書体"/>
        <family val="1"/>
        <charset val="128"/>
      </rPr>
      <t>日 ～ 令和　年　月　日(　　間)</t>
    </r>
    <rPh sb="0" eb="2">
      <t>レイワネンツキニチレイワネンツキニチカン</t>
    </rPh>
    <phoneticPr fontId="2"/>
  </si>
  <si>
    <r>
      <t>午前</t>
    </r>
    <r>
      <rPr>
        <sz val="14"/>
        <color rgb="FF0000FF"/>
        <rFont val="HGP教科書体"/>
        <family val="1"/>
        <charset val="128"/>
      </rPr>
      <t>　</t>
    </r>
    <r>
      <rPr>
        <sz val="14"/>
        <color theme="1"/>
        <rFont val="HGP教科書体"/>
        <family val="1"/>
        <charset val="128"/>
      </rPr>
      <t>時</t>
    </r>
    <r>
      <rPr>
        <sz val="14"/>
        <color rgb="FF0000FF"/>
        <rFont val="HGP教科書体"/>
        <family val="1"/>
        <charset val="128"/>
      </rPr>
      <t>　</t>
    </r>
    <r>
      <rPr>
        <sz val="14"/>
        <color theme="1"/>
        <rFont val="HGP教科書体"/>
        <family val="1"/>
        <charset val="128"/>
      </rPr>
      <t>分 ～ 午後</t>
    </r>
    <r>
      <rPr>
        <sz val="14"/>
        <color rgb="FF0000FF"/>
        <rFont val="HGP教科書体"/>
        <family val="1"/>
        <charset val="128"/>
      </rPr>
      <t>　</t>
    </r>
    <r>
      <rPr>
        <sz val="14"/>
        <color theme="1"/>
        <rFont val="HGP教科書体"/>
        <family val="1"/>
        <charset val="128"/>
      </rPr>
      <t>時</t>
    </r>
    <r>
      <rPr>
        <sz val="14"/>
        <color rgb="FF0000FF"/>
        <rFont val="HGP教科書体"/>
        <family val="1"/>
        <charset val="128"/>
      </rPr>
      <t>　</t>
    </r>
    <r>
      <rPr>
        <sz val="14"/>
        <color theme="1"/>
        <rFont val="HGP教科書体"/>
        <family val="1"/>
        <charset val="128"/>
      </rPr>
      <t>分</t>
    </r>
    <rPh sb="0" eb="2">
      <t>ゴゼンジフンゴゴジフン</t>
    </rPh>
    <phoneticPr fontId="2"/>
  </si>
  <si>
    <r>
      <t>午後</t>
    </r>
    <r>
      <rPr>
        <sz val="14"/>
        <color rgb="FF0000FF"/>
        <rFont val="HGP教科書体"/>
        <family val="1"/>
        <charset val="128"/>
      </rPr>
      <t>　</t>
    </r>
    <r>
      <rPr>
        <sz val="14"/>
        <color theme="1"/>
        <rFont val="HGP教科書体"/>
        <family val="1"/>
        <charset val="128"/>
      </rPr>
      <t>時　分 ～ 午後</t>
    </r>
    <r>
      <rPr>
        <sz val="14"/>
        <color rgb="FF0000FF"/>
        <rFont val="HGP教科書体"/>
        <family val="1"/>
        <charset val="128"/>
      </rPr>
      <t>　</t>
    </r>
    <r>
      <rPr>
        <sz val="14"/>
        <color theme="1"/>
        <rFont val="HGP教科書体"/>
        <family val="1"/>
        <charset val="128"/>
      </rPr>
      <t>時</t>
    </r>
    <r>
      <rPr>
        <sz val="14"/>
        <color rgb="FF0000FF"/>
        <rFont val="HGP教科書体"/>
        <family val="1"/>
        <charset val="128"/>
      </rPr>
      <t>　</t>
    </r>
    <r>
      <rPr>
        <sz val="14"/>
        <color theme="1"/>
        <rFont val="HGP教科書体"/>
        <family val="1"/>
        <charset val="128"/>
      </rPr>
      <t>分までの</t>
    </r>
    <r>
      <rPr>
        <sz val="14"/>
        <color rgb="FF0000FF"/>
        <rFont val="HGP教科書体"/>
        <family val="1"/>
        <charset val="128"/>
      </rPr>
      <t>　</t>
    </r>
    <r>
      <rPr>
        <sz val="14"/>
        <color theme="1"/>
        <rFont val="HGP教科書体"/>
        <family val="1"/>
        <charset val="128"/>
      </rPr>
      <t>分間</t>
    </r>
    <rPh sb="0" eb="2">
      <t>ゴゴジフンゴゴジフンフン</t>
    </rPh>
    <phoneticPr fontId="2"/>
  </si>
  <si>
    <r>
      <t>時給　</t>
    </r>
    <r>
      <rPr>
        <sz val="14"/>
        <color rgb="FF0000FF"/>
        <rFont val="HGP教科書体"/>
        <family val="1"/>
        <charset val="128"/>
      </rPr>
      <t>　　　</t>
    </r>
    <r>
      <rPr>
        <sz val="14"/>
        <color theme="1"/>
        <rFont val="HGP教科書体"/>
        <family val="1"/>
        <charset val="128"/>
      </rPr>
      <t>円</t>
    </r>
    <rPh sb="0" eb="2">
      <t>ジキュウエン</t>
    </rPh>
    <phoneticPr fontId="2"/>
  </si>
  <si>
    <r>
      <t>一日につき　</t>
    </r>
    <r>
      <rPr>
        <sz val="14"/>
        <color rgb="FF0000FF"/>
        <rFont val="HGP教科書体"/>
        <family val="1"/>
        <charset val="128"/>
      </rPr>
      <t>　</t>
    </r>
    <r>
      <rPr>
        <sz val="14"/>
        <color theme="1"/>
        <rFont val="HGP教科書体"/>
        <family val="1"/>
        <charset val="128"/>
      </rPr>
      <t>円（</t>
    </r>
    <r>
      <rPr>
        <sz val="14"/>
        <color rgb="FF0000FF"/>
        <rFont val="HGP教科書体"/>
        <family val="1"/>
        <charset val="128"/>
      </rPr>
      <t>　</t>
    </r>
    <r>
      <rPr>
        <sz val="14"/>
        <color theme="1"/>
        <rFont val="HGP教科書体"/>
        <family val="1"/>
        <charset val="128"/>
      </rPr>
      <t>㎞×15円×2(往復)）</t>
    </r>
    <rPh sb="0" eb="2">
      <t>イチニチエンエンオウフク</t>
    </rPh>
    <phoneticPr fontId="2"/>
  </si>
  <si>
    <r>
      <t>令和</t>
    </r>
    <r>
      <rPr>
        <sz val="14"/>
        <color rgb="FF0000FF"/>
        <rFont val="HGP教科書体"/>
        <family val="1"/>
        <charset val="128"/>
      </rPr>
      <t>２</t>
    </r>
    <r>
      <rPr>
        <sz val="14"/>
        <color theme="1"/>
        <rFont val="HGP教科書体"/>
        <family val="1"/>
        <charset val="128"/>
      </rPr>
      <t>年</t>
    </r>
    <r>
      <rPr>
        <sz val="14"/>
        <color rgb="FF0000FF"/>
        <rFont val="HGP教科書体"/>
        <family val="1"/>
        <charset val="128"/>
      </rPr>
      <t>　</t>
    </r>
    <r>
      <rPr>
        <sz val="14"/>
        <color theme="1"/>
        <rFont val="HGP教科書体"/>
        <family val="1"/>
        <charset val="128"/>
      </rPr>
      <t>月</t>
    </r>
    <r>
      <rPr>
        <sz val="14"/>
        <color rgb="FF0000FF"/>
        <rFont val="HGP教科書体"/>
        <family val="1"/>
        <charset val="128"/>
      </rPr>
      <t>　</t>
    </r>
    <r>
      <rPr>
        <sz val="14"/>
        <color theme="1"/>
        <rFont val="HGP教科書体"/>
        <family val="1"/>
        <charset val="128"/>
      </rPr>
      <t>日</t>
    </r>
    <rPh sb="0" eb="2">
      <t>レイワ</t>
    </rPh>
    <rPh sb="3" eb="4">
      <t>ネンツキニチ</t>
    </rPh>
    <phoneticPr fontId="2"/>
  </si>
  <si>
    <t>木</t>
    <rPh sb="0" eb="1">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</si>
</sst>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quot;円&quot;"/>
    <numFmt numFmtId="178" formatCode="[$-411]ggge&quot;年&quot;m&quot;月&quot;d&quot;日&quot;;@"/>
    <numFmt numFmtId="179" formatCode="#,##0.0;[Red]\-#,##0.0"/>
    <numFmt numFmtId="180" formatCode="0.0"/>
  </numFmts>
  <fonts count="4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4"/>
      <color theme="1"/>
      <name val="ＭＳ ゴシック"/>
      <family val="3"/>
      <charset val="128"/>
    </font>
    <font>
      <sz val="11"/>
      <color theme="1"/>
      <name val="ＭＳ 明朝"/>
      <family val="1"/>
      <charset val="128"/>
    </font>
    <font>
      <sz val="11"/>
      <name val="ＭＳ 明朝"/>
      <family val="1"/>
      <charset val="128"/>
    </font>
    <font>
      <sz val="11"/>
      <color rgb="FF0000FF"/>
      <name val="ＭＳ 明朝"/>
      <family val="1"/>
      <charset val="128"/>
    </font>
    <font>
      <sz val="10"/>
      <color theme="1"/>
      <name val="ＭＳ 明朝"/>
      <family val="1"/>
      <charset val="128"/>
    </font>
    <font>
      <sz val="10"/>
      <name val="ＭＳ 明朝"/>
      <family val="1"/>
      <charset val="128"/>
    </font>
    <font>
      <sz val="10.5"/>
      <color theme="1"/>
      <name val="游明朝"/>
      <family val="1"/>
      <charset val="128"/>
    </font>
    <font>
      <b/>
      <sz val="14"/>
      <color rgb="FF000000"/>
      <name val="ＭＳ 明朝"/>
      <family val="1"/>
      <charset val="128"/>
    </font>
    <font>
      <sz val="11"/>
      <color rgb="FF000000"/>
      <name val="ＭＳ 明朝"/>
      <family val="1"/>
      <charset val="128"/>
    </font>
    <font>
      <sz val="10.5"/>
      <color theme="1"/>
      <name val="ＭＳ 明朝"/>
      <family val="1"/>
      <charset val="128"/>
    </font>
    <font>
      <sz val="11"/>
      <color rgb="FFFF0000"/>
      <name val="ＭＳ 明朝"/>
      <family val="1"/>
      <charset val="128"/>
    </font>
    <font>
      <sz val="10"/>
      <color rgb="FF0000FF"/>
      <name val="ＭＳ 明朝"/>
      <family val="1"/>
      <charset val="128"/>
    </font>
    <font>
      <sz val="11"/>
      <color rgb="FFFF0000"/>
      <name val="游ゴシック"/>
      <family val="2"/>
      <charset val="128"/>
      <scheme val="minor"/>
    </font>
    <font>
      <b/>
      <sz val="16"/>
      <color theme="1"/>
      <name val="HGPｺﾞｼｯｸM"/>
      <family val="3"/>
      <charset val="128"/>
    </font>
    <font>
      <sz val="14"/>
      <color theme="1"/>
      <name val="HGP教科書体"/>
      <family val="1"/>
      <charset val="128"/>
    </font>
    <font>
      <sz val="12"/>
      <color theme="1"/>
      <name val="HGP教科書体"/>
      <family val="1"/>
      <charset val="128"/>
    </font>
    <font>
      <sz val="16"/>
      <color theme="1"/>
      <name val="HGP教科書体"/>
      <family val="1"/>
      <charset val="128"/>
    </font>
    <font>
      <sz val="11"/>
      <color rgb="FF0000FF"/>
      <name val="游ゴシック"/>
      <family val="2"/>
      <charset val="128"/>
      <scheme val="minor"/>
    </font>
    <font>
      <sz val="11"/>
      <color rgb="FF0000FF"/>
      <name val="游ゴシック"/>
      <family val="3"/>
      <charset val="128"/>
      <scheme val="minor"/>
    </font>
    <font>
      <sz val="14"/>
      <color rgb="FF0000FF"/>
      <name val="HGP教科書体"/>
      <family val="1"/>
      <charset val="128"/>
    </font>
    <font>
      <b/>
      <u/>
      <sz val="14"/>
      <color rgb="FFFF0000"/>
      <name val="HGP教科書体"/>
      <family val="1"/>
      <charset val="128"/>
    </font>
    <font>
      <sz val="12"/>
      <color rgb="FF0000FF"/>
      <name val="ＭＳ ゴシック"/>
      <family val="3"/>
      <charset val="128"/>
    </font>
    <font>
      <sz val="11"/>
      <color indexed="81"/>
      <name val="MS P ゴシック"/>
      <family val="3"/>
      <charset val="128"/>
    </font>
    <font>
      <u/>
      <sz val="11"/>
      <color rgb="FFFF0000"/>
      <name val="ＭＳ 明朝"/>
      <family val="1"/>
      <charset val="128"/>
    </font>
    <font>
      <sz val="11"/>
      <name val="HG正楷書体-PRO"/>
      <family val="4"/>
      <charset val="128"/>
    </font>
    <font>
      <sz val="11"/>
      <color rgb="FFFF0000"/>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16"/>
      <color theme="1"/>
      <name val="游ゴシック"/>
      <family val="2"/>
      <charset val="128"/>
      <scheme val="minor"/>
    </font>
    <font>
      <sz val="12"/>
      <color rgb="FFFF0000"/>
      <name val="游ゴシック"/>
      <family val="3"/>
      <charset val="128"/>
      <scheme val="minor"/>
    </font>
    <font>
      <sz val="12"/>
      <color rgb="FF0000FF"/>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2"/>
      <color rgb="FF0000FF"/>
      <name val="游ゴシック"/>
      <family val="2"/>
      <charset val="128"/>
      <scheme val="minor"/>
    </font>
    <font>
      <sz val="12"/>
      <color rgb="FF000000"/>
      <name val="MS P ゴシック"/>
      <charset val="128"/>
    </font>
    <font>
      <sz val="11"/>
      <color rgb="FF000000"/>
      <name val="MS P ゴシック"/>
      <charset val="128"/>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style="thin">
        <color auto="1"/>
      </left>
      <right style="dotted">
        <color indexed="64"/>
      </right>
      <top style="thin">
        <color auto="1"/>
      </top>
      <bottom style="thin">
        <color auto="1"/>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style="dotted">
        <color indexed="64"/>
      </left>
      <right/>
      <top style="double">
        <color indexed="64"/>
      </top>
      <bottom style="thin">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double">
        <color indexed="64"/>
      </bottom>
      <diagonal style="thin">
        <color indexed="64"/>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4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Alignment="1">
      <alignment horizontal="justify"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6" fillId="0" borderId="0" xfId="0" applyFont="1" applyAlignment="1">
      <alignment horizontal="left" vertical="center" indent="3"/>
    </xf>
    <xf numFmtId="0" fontId="7" fillId="0" borderId="0" xfId="0" applyFont="1" applyAlignment="1">
      <alignment vertical="center"/>
    </xf>
    <xf numFmtId="0" fontId="6" fillId="0" borderId="0" xfId="0" applyFont="1" applyBorder="1" applyAlignment="1">
      <alignment horizontal="right" vertical="center" wrapText="1"/>
    </xf>
    <xf numFmtId="0" fontId="6" fillId="0" borderId="1" xfId="0" applyFont="1" applyBorder="1" applyAlignment="1">
      <alignment horizontal="center" vertical="center" wrapText="1"/>
    </xf>
    <xf numFmtId="0" fontId="6" fillId="0" borderId="0" xfId="0" applyFont="1" applyBorder="1">
      <alignment vertical="center"/>
    </xf>
    <xf numFmtId="0" fontId="6" fillId="0" borderId="0" xfId="0" applyFont="1" applyBorder="1" applyAlignment="1">
      <alignment vertical="center" wrapText="1"/>
    </xf>
    <xf numFmtId="0" fontId="6" fillId="0" borderId="1" xfId="0" applyFont="1" applyBorder="1">
      <alignment vertical="center"/>
    </xf>
    <xf numFmtId="0" fontId="6" fillId="0" borderId="12" xfId="0" applyFont="1" applyBorder="1">
      <alignment vertical="center"/>
    </xf>
    <xf numFmtId="0" fontId="6" fillId="0" borderId="7" xfId="0" applyFont="1" applyBorder="1">
      <alignment vertical="center"/>
    </xf>
    <xf numFmtId="0" fontId="6" fillId="0" borderId="8" xfId="0" applyFont="1" applyBorder="1">
      <alignment vertical="center"/>
    </xf>
    <xf numFmtId="0" fontId="9" fillId="0" borderId="11" xfId="0" applyFont="1" applyBorder="1" applyAlignment="1">
      <alignment horizontal="right" vertical="center"/>
    </xf>
    <xf numFmtId="0" fontId="6" fillId="0" borderId="0" xfId="0" applyFont="1" applyBorder="1" applyAlignment="1">
      <alignment horizontal="justify" vertical="center" wrapText="1"/>
    </xf>
    <xf numFmtId="0" fontId="6" fillId="0" borderId="0" xfId="0" applyFont="1" applyBorder="1" applyAlignment="1">
      <alignment horizontal="right" vertical="center"/>
    </xf>
    <xf numFmtId="0" fontId="13" fillId="0" borderId="0" xfId="0" applyFont="1" applyAlignment="1">
      <alignment horizontal="justify" vertical="center"/>
    </xf>
    <xf numFmtId="0" fontId="13" fillId="0" borderId="0" xfId="0" applyFont="1" applyAlignment="1">
      <alignment horizontal="left" vertical="center"/>
    </xf>
    <xf numFmtId="0" fontId="13" fillId="0" borderId="0" xfId="0" applyFont="1" applyAlignment="1">
      <alignment vertical="center"/>
    </xf>
    <xf numFmtId="0" fontId="13" fillId="0" borderId="0" xfId="0" applyNumberFormat="1" applyFont="1" applyAlignment="1">
      <alignment vertical="center"/>
    </xf>
    <xf numFmtId="57" fontId="13" fillId="0" borderId="0" xfId="0" applyNumberFormat="1" applyFont="1" applyAlignment="1">
      <alignment horizontal="right" vertical="center" indent="2"/>
    </xf>
    <xf numFmtId="0" fontId="13" fillId="0" borderId="0" xfId="0" applyFont="1" applyAlignment="1">
      <alignment horizontal="left" vertical="center" indent="2"/>
    </xf>
    <xf numFmtId="0" fontId="13" fillId="0" borderId="6" xfId="0" applyFont="1" applyBorder="1" applyAlignment="1">
      <alignment horizontal="center" vertical="center"/>
    </xf>
    <xf numFmtId="0" fontId="6" fillId="0" borderId="0" xfId="0" applyFont="1" applyAlignment="1">
      <alignment horizontal="center" vertical="center" shrinkToFit="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Fill="1" applyAlignment="1">
      <alignment horizontal="center" vertical="center"/>
    </xf>
    <xf numFmtId="0" fontId="8" fillId="0" borderId="0" xfId="0" applyFont="1" applyAlignment="1">
      <alignment horizontal="center" vertical="center"/>
    </xf>
    <xf numFmtId="0" fontId="11" fillId="0" borderId="0" xfId="0" applyFont="1" applyAlignment="1">
      <alignment vertical="center" wrapText="1"/>
    </xf>
    <xf numFmtId="0" fontId="14" fillId="0" borderId="0" xfId="0" applyFont="1" applyAlignment="1">
      <alignment horizontal="justify" vertical="center"/>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0" fillId="0" borderId="12" xfId="0" applyBorder="1">
      <alignment vertical="center"/>
    </xf>
    <xf numFmtId="0" fontId="6" fillId="0" borderId="11" xfId="0" applyFont="1" applyBorder="1" applyAlignment="1">
      <alignment horizontal="right" vertical="center" wrapText="1"/>
    </xf>
    <xf numFmtId="0" fontId="0" fillId="0" borderId="11" xfId="0" applyFont="1" applyBorder="1">
      <alignment vertical="center"/>
    </xf>
    <xf numFmtId="0" fontId="8" fillId="0" borderId="16" xfId="0" applyFont="1" applyBorder="1" applyAlignment="1">
      <alignment horizontal="justify" vertical="center" wrapText="1"/>
    </xf>
    <xf numFmtId="0" fontId="8" fillId="0" borderId="0" xfId="0" applyFont="1" applyAlignment="1">
      <alignment horizontal="left" vertical="center" inden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vertical="center"/>
    </xf>
    <xf numFmtId="0" fontId="8" fillId="0" borderId="0" xfId="0" applyFont="1" applyBorder="1" applyAlignment="1">
      <alignment horizontal="left" vertical="center" indent="1"/>
    </xf>
    <xf numFmtId="0" fontId="3" fillId="0" borderId="2"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4"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20" fontId="4" fillId="2" borderId="3" xfId="0" applyNumberFormat="1" applyFont="1" applyFill="1" applyBorder="1">
      <alignment vertical="center"/>
    </xf>
    <xf numFmtId="0" fontId="4" fillId="0" borderId="2" xfId="0" applyFont="1" applyBorder="1" applyAlignment="1">
      <alignment horizontal="center" vertical="center"/>
    </xf>
    <xf numFmtId="20" fontId="4" fillId="2" borderId="2" xfId="0" applyNumberFormat="1" applyFont="1" applyFill="1" applyBorder="1">
      <alignment vertical="center"/>
    </xf>
    <xf numFmtId="179" fontId="4" fillId="0" borderId="33" xfId="1" applyNumberFormat="1" applyFont="1" applyBorder="1">
      <alignment vertical="center"/>
    </xf>
    <xf numFmtId="20" fontId="4" fillId="0" borderId="4" xfId="0" applyNumberFormat="1" applyFont="1" applyBorder="1">
      <alignment vertical="center"/>
    </xf>
    <xf numFmtId="20" fontId="4" fillId="2" borderId="2" xfId="0" applyNumberFormat="1" applyFont="1" applyFill="1" applyBorder="1" applyAlignment="1">
      <alignment vertical="center"/>
    </xf>
    <xf numFmtId="180" fontId="4" fillId="0" borderId="33" xfId="0" applyNumberFormat="1" applyFont="1" applyBorder="1">
      <alignment vertical="center"/>
    </xf>
    <xf numFmtId="0" fontId="4" fillId="0" borderId="3" xfId="0" applyNumberFormat="1" applyFont="1" applyBorder="1">
      <alignment vertical="center"/>
    </xf>
    <xf numFmtId="0" fontId="4" fillId="0" borderId="4" xfId="0" applyNumberFormat="1" applyFont="1" applyBorder="1">
      <alignment vertical="center"/>
    </xf>
    <xf numFmtId="38" fontId="4" fillId="0" borderId="3" xfId="1" applyFont="1" applyFill="1" applyBorder="1">
      <alignment vertical="center"/>
    </xf>
    <xf numFmtId="38" fontId="4" fillId="0" borderId="3" xfId="1" applyFont="1" applyBorder="1" applyAlignment="1">
      <alignment vertical="center"/>
    </xf>
    <xf numFmtId="0" fontId="4" fillId="0" borderId="4" xfId="0" applyFont="1" applyBorder="1">
      <alignment vertical="center"/>
    </xf>
    <xf numFmtId="38" fontId="4" fillId="0" borderId="3" xfId="1" applyFont="1" applyBorder="1">
      <alignment vertical="center"/>
    </xf>
    <xf numFmtId="0" fontId="4" fillId="0" borderId="1" xfId="0" applyFont="1" applyBorder="1">
      <alignment vertical="center"/>
    </xf>
    <xf numFmtId="0" fontId="4" fillId="2" borderId="3" xfId="0" applyFont="1" applyFill="1" applyBorder="1">
      <alignment vertical="center"/>
    </xf>
    <xf numFmtId="0" fontId="4" fillId="2" borderId="2" xfId="0" applyFont="1" applyFill="1" applyBorder="1">
      <alignment vertical="center"/>
    </xf>
    <xf numFmtId="0" fontId="4" fillId="2" borderId="2" xfId="0" applyFont="1" applyFill="1" applyBorder="1" applyAlignment="1">
      <alignment vertical="center"/>
    </xf>
    <xf numFmtId="0" fontId="4" fillId="2" borderId="15" xfId="0" applyFont="1" applyFill="1" applyBorder="1">
      <alignment vertical="center"/>
    </xf>
    <xf numFmtId="0" fontId="4" fillId="0" borderId="9" xfId="0" applyFont="1" applyBorder="1" applyAlignment="1">
      <alignment horizontal="center" vertical="center"/>
    </xf>
    <xf numFmtId="0" fontId="4" fillId="2" borderId="9" xfId="0" applyFont="1" applyFill="1" applyBorder="1">
      <alignment vertical="center"/>
    </xf>
    <xf numFmtId="0" fontId="4" fillId="2" borderId="9" xfId="0" applyFont="1" applyFill="1" applyBorder="1" applyAlignment="1">
      <alignment vertical="center"/>
    </xf>
    <xf numFmtId="0" fontId="4" fillId="0" borderId="13" xfId="0" applyFont="1" applyBorder="1" applyAlignment="1">
      <alignment vertical="center"/>
    </xf>
    <xf numFmtId="0" fontId="4" fillId="0" borderId="13" xfId="0" applyFont="1" applyBorder="1">
      <alignment vertical="center"/>
    </xf>
    <xf numFmtId="0" fontId="4" fillId="0" borderId="28" xfId="0" applyFont="1" applyBorder="1">
      <alignment vertical="center"/>
    </xf>
    <xf numFmtId="180" fontId="4" fillId="0" borderId="41" xfId="0" applyNumberFormat="1" applyFont="1" applyBorder="1">
      <alignment vertical="center"/>
    </xf>
    <xf numFmtId="20" fontId="4" fillId="0" borderId="27" xfId="0" applyNumberFormat="1" applyFont="1" applyBorder="1">
      <alignment vertical="center"/>
    </xf>
    <xf numFmtId="20" fontId="4" fillId="0" borderId="25" xfId="0" applyNumberFormat="1" applyFont="1" applyBorder="1">
      <alignment vertical="center"/>
    </xf>
    <xf numFmtId="38" fontId="4" fillId="0" borderId="24" xfId="1" applyFont="1" applyFill="1" applyBorder="1">
      <alignment vertical="center"/>
    </xf>
    <xf numFmtId="0" fontId="4" fillId="0" borderId="27" xfId="0" applyFont="1" applyBorder="1" applyAlignment="1">
      <alignment vertical="center"/>
    </xf>
    <xf numFmtId="38" fontId="4" fillId="3" borderId="24" xfId="0" applyNumberFormat="1" applyFont="1" applyFill="1" applyBorder="1" applyAlignment="1">
      <alignment vertical="center"/>
    </xf>
    <xf numFmtId="0" fontId="4" fillId="3" borderId="27" xfId="0" applyFont="1" applyFill="1" applyBorder="1" applyAlignment="1">
      <alignment vertical="center"/>
    </xf>
    <xf numFmtId="38" fontId="4" fillId="0" borderId="25" xfId="1" applyFont="1" applyBorder="1">
      <alignment vertical="center"/>
    </xf>
    <xf numFmtId="38" fontId="4" fillId="3" borderId="25" xfId="1" applyFont="1" applyFill="1" applyBorder="1" applyAlignment="1">
      <alignment vertical="center"/>
    </xf>
    <xf numFmtId="0" fontId="4" fillId="0" borderId="27" xfId="0" applyFont="1" applyBorder="1">
      <alignment vertical="center"/>
    </xf>
    <xf numFmtId="38" fontId="4" fillId="3" borderId="24" xfId="1" applyFont="1" applyFill="1" applyBorder="1">
      <alignment vertical="center"/>
    </xf>
    <xf numFmtId="0" fontId="4" fillId="3" borderId="27" xfId="0" applyFont="1" applyFill="1" applyBorder="1">
      <alignment vertical="center"/>
    </xf>
    <xf numFmtId="0" fontId="4" fillId="0" borderId="23" xfId="0" applyFont="1" applyBorder="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3" xfId="0" applyFont="1" applyBorder="1">
      <alignment vertical="center"/>
    </xf>
    <xf numFmtId="0" fontId="3" fillId="0" borderId="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4" xfId="0" applyFont="1" applyBorder="1" applyAlignment="1">
      <alignment vertical="center"/>
    </xf>
    <xf numFmtId="2" fontId="4" fillId="0" borderId="24" xfId="0" applyNumberFormat="1" applyFont="1" applyBorder="1">
      <alignment vertical="center"/>
    </xf>
    <xf numFmtId="0" fontId="10" fillId="0" borderId="8" xfId="0" applyFont="1" applyBorder="1" applyAlignment="1">
      <alignment vertical="center" wrapText="1"/>
    </xf>
    <xf numFmtId="0" fontId="6" fillId="0" borderId="15" xfId="0" applyFont="1" applyBorder="1" applyAlignment="1">
      <alignment vertical="center" wrapText="1"/>
    </xf>
    <xf numFmtId="0" fontId="6" fillId="0" borderId="9" xfId="0" applyFont="1" applyBorder="1" applyAlignment="1">
      <alignment vertical="center" wrapText="1"/>
    </xf>
    <xf numFmtId="0" fontId="6" fillId="0" borderId="13" xfId="0" applyFont="1" applyBorder="1" applyAlignment="1">
      <alignment vertical="center" wrapText="1"/>
    </xf>
    <xf numFmtId="180" fontId="8" fillId="2" borderId="5" xfId="0" applyNumberFormat="1" applyFont="1" applyFill="1" applyBorder="1" applyAlignment="1">
      <alignment vertical="center" wrapText="1"/>
    </xf>
    <xf numFmtId="0" fontId="9" fillId="0" borderId="8" xfId="0" applyFont="1" applyBorder="1" applyAlignment="1">
      <alignment vertical="center" wrapText="1"/>
    </xf>
    <xf numFmtId="0" fontId="9" fillId="0" borderId="20" xfId="0" applyFont="1" applyBorder="1" applyAlignment="1">
      <alignment vertical="center" wrapText="1"/>
    </xf>
    <xf numFmtId="0" fontId="9" fillId="0" borderId="22" xfId="0" applyFont="1" applyBorder="1" applyAlignment="1">
      <alignment vertical="center" wrapText="1"/>
    </xf>
    <xf numFmtId="0" fontId="15" fillId="0" borderId="0" xfId="0" applyFont="1" applyBorder="1" applyAlignment="1">
      <alignment vertical="center"/>
    </xf>
    <xf numFmtId="38" fontId="8" fillId="2" borderId="21" xfId="1" applyFont="1" applyFill="1" applyBorder="1" applyAlignment="1">
      <alignment vertical="center" shrinkToFit="1"/>
    </xf>
    <xf numFmtId="0" fontId="8" fillId="2" borderId="19" xfId="0" applyFont="1" applyFill="1" applyBorder="1" applyAlignment="1">
      <alignment horizontal="center" vertical="center" shrinkToFit="1"/>
    </xf>
    <xf numFmtId="0" fontId="8" fillId="2" borderId="21" xfId="0" applyFont="1" applyFill="1" applyBorder="1" applyAlignment="1">
      <alignment horizontal="center" vertical="center" shrinkToFit="1"/>
    </xf>
    <xf numFmtId="0" fontId="8" fillId="2" borderId="5" xfId="0" applyFont="1" applyFill="1" applyBorder="1" applyAlignment="1">
      <alignment vertical="center" shrinkToFit="1"/>
    </xf>
    <xf numFmtId="38" fontId="8" fillId="0" borderId="0" xfId="0" applyNumberFormat="1" applyFont="1" applyBorder="1">
      <alignment vertical="center"/>
    </xf>
    <xf numFmtId="0" fontId="6"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vertical="center" wrapText="1"/>
    </xf>
    <xf numFmtId="0" fontId="4" fillId="3" borderId="25" xfId="0" applyFont="1" applyFill="1" applyBorder="1" applyAlignment="1">
      <alignment vertical="center"/>
    </xf>
    <xf numFmtId="0" fontId="3" fillId="0" borderId="2" xfId="0" applyFont="1" applyFill="1" applyBorder="1" applyAlignment="1">
      <alignment horizontal="center" vertical="center" shrinkToFit="1"/>
    </xf>
    <xf numFmtId="38" fontId="4" fillId="3" borderId="25" xfId="1" applyFont="1" applyFill="1" applyBorder="1">
      <alignment vertical="center"/>
    </xf>
    <xf numFmtId="38" fontId="3" fillId="0" borderId="18" xfId="1" applyFont="1" applyFill="1" applyBorder="1" applyAlignment="1">
      <alignment horizontal="center" vertical="center" shrinkToFit="1"/>
    </xf>
    <xf numFmtId="38" fontId="3" fillId="0" borderId="18" xfId="1" applyFont="1" applyBorder="1" applyAlignment="1">
      <alignment horizontal="center" vertical="center"/>
    </xf>
    <xf numFmtId="38" fontId="6" fillId="0" borderId="5" xfId="1" applyFont="1" applyBorder="1" applyAlignment="1">
      <alignment vertical="center" wrapText="1"/>
    </xf>
    <xf numFmtId="0" fontId="4" fillId="0" borderId="9" xfId="0" applyFont="1" applyBorder="1" applyAlignment="1">
      <alignment horizontal="center" vertical="center"/>
    </xf>
    <xf numFmtId="0" fontId="6" fillId="0" borderId="5" xfId="0" applyFont="1" applyBorder="1" applyAlignment="1">
      <alignment vertical="center" wrapText="1"/>
    </xf>
    <xf numFmtId="38" fontId="4" fillId="0" borderId="2" xfId="1" applyFont="1" applyFill="1" applyBorder="1" applyAlignment="1">
      <alignment vertical="center"/>
    </xf>
    <xf numFmtId="0" fontId="19" fillId="0" borderId="0" xfId="0" applyFont="1">
      <alignment vertical="center"/>
    </xf>
    <xf numFmtId="0" fontId="20" fillId="5" borderId="43" xfId="0" applyFont="1" applyFill="1" applyBorder="1" applyAlignment="1">
      <alignment horizontal="center" vertical="center"/>
    </xf>
    <xf numFmtId="0" fontId="21" fillId="5" borderId="50" xfId="0" applyFont="1" applyFill="1" applyBorder="1" applyAlignment="1">
      <alignment horizontal="center" vertical="center"/>
    </xf>
    <xf numFmtId="0" fontId="19" fillId="0" borderId="0" xfId="0" applyFont="1" applyAlignment="1">
      <alignment horizontal="right" vertical="center"/>
    </xf>
    <xf numFmtId="0" fontId="19" fillId="0" borderId="13" xfId="0" applyFont="1" applyBorder="1" applyAlignment="1">
      <alignment vertical="center"/>
    </xf>
    <xf numFmtId="0" fontId="19" fillId="0" borderId="8" xfId="0" applyFont="1" applyBorder="1" applyAlignment="1">
      <alignment vertical="center"/>
    </xf>
    <xf numFmtId="0" fontId="19" fillId="0" borderId="15"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vertical="center"/>
    </xf>
    <xf numFmtId="0" fontId="22" fillId="0" borderId="0" xfId="0" applyFont="1" applyAlignment="1">
      <alignment vertical="center"/>
    </xf>
    <xf numFmtId="0" fontId="23" fillId="0" borderId="0" xfId="0" applyFont="1" applyAlignment="1">
      <alignment vertical="center"/>
    </xf>
    <xf numFmtId="0" fontId="19" fillId="0" borderId="9" xfId="0" applyFont="1" applyBorder="1" applyAlignment="1">
      <alignment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3" xfId="0" applyFont="1" applyBorder="1" applyAlignment="1">
      <alignment vertical="center"/>
    </xf>
    <xf numFmtId="0" fontId="20" fillId="0" borderId="0" xfId="0" applyFont="1" applyAlignment="1">
      <alignment horizontal="center" vertical="center"/>
    </xf>
    <xf numFmtId="0" fontId="24" fillId="0" borderId="0" xfId="0" applyFont="1">
      <alignment vertical="center"/>
    </xf>
    <xf numFmtId="0" fontId="25" fillId="0" borderId="0" xfId="0" applyFont="1">
      <alignment vertical="center"/>
    </xf>
    <xf numFmtId="0" fontId="3" fillId="0" borderId="15" xfId="0" applyFont="1" applyFill="1" applyBorder="1" applyAlignment="1">
      <alignment horizontal="center" vertical="center"/>
    </xf>
    <xf numFmtId="38" fontId="4" fillId="0" borderId="15" xfId="1" applyFont="1" applyBorder="1">
      <alignment vertical="center"/>
    </xf>
    <xf numFmtId="0" fontId="4" fillId="0" borderId="11" xfId="0" applyFont="1" applyBorder="1">
      <alignment vertical="center"/>
    </xf>
    <xf numFmtId="0" fontId="4" fillId="0" borderId="51" xfId="0" applyFont="1" applyBorder="1" applyAlignment="1">
      <alignment vertical="center"/>
    </xf>
    <xf numFmtId="0" fontId="4" fillId="0" borderId="51" xfId="0" applyFont="1" applyBorder="1">
      <alignment vertical="center"/>
    </xf>
    <xf numFmtId="38" fontId="4" fillId="0" borderId="40" xfId="1" applyFont="1" applyBorder="1">
      <alignment vertical="center"/>
    </xf>
    <xf numFmtId="38" fontId="26" fillId="2" borderId="5" xfId="1" applyFont="1" applyFill="1" applyBorder="1" applyAlignment="1">
      <alignment vertical="center"/>
    </xf>
    <xf numFmtId="38" fontId="26" fillId="2" borderId="3" xfId="1" applyFont="1" applyFill="1" applyBorder="1" applyAlignment="1">
      <alignment vertical="center"/>
    </xf>
    <xf numFmtId="20" fontId="26" fillId="2" borderId="2" xfId="0" applyNumberFormat="1" applyFont="1" applyFill="1" applyBorder="1" applyAlignment="1">
      <alignment vertical="center"/>
    </xf>
    <xf numFmtId="20" fontId="26" fillId="2" borderId="3" xfId="0" applyNumberFormat="1" applyFont="1" applyFill="1" applyBorder="1">
      <alignment vertical="center"/>
    </xf>
    <xf numFmtId="20" fontId="26" fillId="2" borderId="2" xfId="0" applyNumberFormat="1" applyFont="1" applyFill="1" applyBorder="1">
      <alignment vertical="center"/>
    </xf>
    <xf numFmtId="38" fontId="26" fillId="4" borderId="3" xfId="1" applyFont="1" applyFill="1" applyBorder="1" applyAlignment="1">
      <alignment vertical="center"/>
    </xf>
    <xf numFmtId="38" fontId="26" fillId="2" borderId="2" xfId="1" applyFont="1" applyFill="1" applyBorder="1" applyAlignment="1">
      <alignment vertical="center"/>
    </xf>
    <xf numFmtId="38" fontId="26" fillId="4" borderId="33" xfId="1" applyFont="1" applyFill="1" applyBorder="1" applyAlignment="1">
      <alignment vertical="center"/>
    </xf>
    <xf numFmtId="0" fontId="28" fillId="0" borderId="0" xfId="0" applyFont="1">
      <alignment vertical="center"/>
    </xf>
    <xf numFmtId="0" fontId="10" fillId="0" borderId="0" xfId="0" applyFont="1" applyAlignment="1">
      <alignment vertical="center"/>
    </xf>
    <xf numFmtId="38" fontId="7" fillId="0" borderId="0" xfId="1" applyFont="1">
      <alignment vertical="center"/>
    </xf>
    <xf numFmtId="0" fontId="29" fillId="0" borderId="0" xfId="0" applyFont="1" applyAlignment="1">
      <alignment horizontal="left" vertical="center"/>
    </xf>
    <xf numFmtId="0" fontId="7" fillId="0" borderId="0" xfId="0" applyFont="1" applyAlignment="1">
      <alignment horizontal="left" vertical="center"/>
    </xf>
    <xf numFmtId="0" fontId="29" fillId="0" borderId="0" xfId="0" applyFont="1">
      <alignment vertical="center"/>
    </xf>
    <xf numFmtId="177" fontId="7" fillId="0" borderId="0" xfId="0" applyNumberFormat="1" applyFont="1" applyAlignment="1">
      <alignment horizontal="left" vertical="center"/>
    </xf>
    <xf numFmtId="0" fontId="10" fillId="0" borderId="6" xfId="0" applyFont="1" applyBorder="1" applyAlignment="1">
      <alignment vertical="center"/>
    </xf>
    <xf numFmtId="0" fontId="7" fillId="0" borderId="6" xfId="0" applyFont="1" applyBorder="1" applyAlignment="1">
      <alignment vertical="center"/>
    </xf>
    <xf numFmtId="0" fontId="7" fillId="0" borderId="0" xfId="0" applyFont="1" applyBorder="1">
      <alignment vertical="center"/>
    </xf>
    <xf numFmtId="0" fontId="7" fillId="0" borderId="6" xfId="0" applyFont="1" applyBorder="1" applyAlignment="1">
      <alignment horizontal="center" vertical="center"/>
    </xf>
    <xf numFmtId="178" fontId="7" fillId="0" borderId="0" xfId="0" applyNumberFormat="1" applyFont="1" applyAlignment="1">
      <alignment horizontal="right" vertical="center"/>
    </xf>
    <xf numFmtId="0" fontId="17" fillId="0" borderId="0" xfId="0" applyFont="1">
      <alignment vertical="center"/>
    </xf>
    <xf numFmtId="0" fontId="30" fillId="0" borderId="0" xfId="0" applyFont="1">
      <alignment vertical="center"/>
    </xf>
    <xf numFmtId="0" fontId="31" fillId="0" borderId="0" xfId="0" applyFont="1">
      <alignment vertical="center"/>
    </xf>
    <xf numFmtId="0" fontId="6" fillId="0" borderId="16" xfId="0" applyFont="1" applyBorder="1" applyAlignment="1">
      <alignment horizontal="right" vertical="center" wrapText="1"/>
    </xf>
    <xf numFmtId="38" fontId="6" fillId="0" borderId="16" xfId="0" applyNumberFormat="1" applyFont="1" applyBorder="1">
      <alignment vertical="center"/>
    </xf>
    <xf numFmtId="38" fontId="6" fillId="0" borderId="16" xfId="0" applyNumberFormat="1" applyFont="1" applyBorder="1" applyAlignment="1">
      <alignment horizontal="right" vertical="center" wrapText="1"/>
    </xf>
    <xf numFmtId="0" fontId="8" fillId="2" borderId="5" xfId="0" applyFont="1" applyFill="1" applyBorder="1" applyAlignment="1">
      <alignment vertical="center" wrapText="1"/>
    </xf>
    <xf numFmtId="38" fontId="8" fillId="2" borderId="5" xfId="1" applyFont="1" applyFill="1" applyBorder="1" applyAlignment="1">
      <alignment vertical="center" wrapText="1"/>
    </xf>
    <xf numFmtId="0" fontId="6" fillId="0" borderId="5" xfId="0" applyFont="1" applyFill="1" applyBorder="1" applyAlignment="1">
      <alignment vertical="center" wrapText="1"/>
    </xf>
    <xf numFmtId="0" fontId="9" fillId="0" borderId="8" xfId="0" applyFont="1" applyFill="1" applyBorder="1" applyAlignment="1">
      <alignment vertical="center" wrapText="1"/>
    </xf>
    <xf numFmtId="2" fontId="6" fillId="0" borderId="6" xfId="0" applyNumberFormat="1" applyFont="1" applyFill="1" applyBorder="1" applyAlignment="1">
      <alignment vertical="center" shrinkToFit="1"/>
    </xf>
    <xf numFmtId="38" fontId="8" fillId="2" borderId="5" xfId="1" applyFont="1" applyFill="1" applyBorder="1" applyAlignment="1">
      <alignment vertical="center" shrinkToFit="1"/>
    </xf>
    <xf numFmtId="0" fontId="8" fillId="2" borderId="21" xfId="0" applyFont="1" applyFill="1" applyBorder="1" applyAlignment="1">
      <alignment vertical="center" shrinkToFit="1"/>
    </xf>
    <xf numFmtId="38" fontId="6" fillId="0" borderId="0" xfId="0" applyNumberFormat="1" applyFont="1">
      <alignment vertical="center"/>
    </xf>
    <xf numFmtId="38" fontId="6" fillId="0" borderId="0" xfId="1" applyFont="1" applyAlignment="1">
      <alignment vertical="center"/>
    </xf>
    <xf numFmtId="38" fontId="6" fillId="0" borderId="0" xfId="1" applyFont="1">
      <alignment vertical="center"/>
    </xf>
    <xf numFmtId="38" fontId="6" fillId="0" borderId="14" xfId="1" applyFont="1" applyBorder="1" applyAlignment="1">
      <alignment vertical="center"/>
    </xf>
    <xf numFmtId="58" fontId="9" fillId="0" borderId="15" xfId="0" applyNumberFormat="1" applyFont="1" applyBorder="1" applyAlignment="1">
      <alignment horizontal="right" vertical="center"/>
    </xf>
    <xf numFmtId="0" fontId="9" fillId="0" borderId="13" xfId="0" applyFont="1" applyBorder="1" applyAlignment="1">
      <alignment horizontal="right" vertical="center"/>
    </xf>
    <xf numFmtId="38" fontId="6" fillId="0" borderId="5" xfId="1" applyFont="1" applyBorder="1" applyAlignment="1">
      <alignment vertical="center"/>
    </xf>
    <xf numFmtId="38" fontId="6" fillId="0" borderId="8" xfId="1" applyFont="1" applyBorder="1" applyAlignment="1">
      <alignment vertical="center"/>
    </xf>
    <xf numFmtId="177" fontId="6" fillId="0" borderId="5" xfId="0" applyNumberFormat="1" applyFont="1" applyBorder="1" applyAlignment="1">
      <alignment horizontal="left" vertical="center"/>
    </xf>
    <xf numFmtId="38" fontId="6" fillId="0" borderId="16" xfId="1" applyFont="1" applyBorder="1" applyAlignment="1">
      <alignment horizontal="right" vertical="center"/>
    </xf>
    <xf numFmtId="0" fontId="32" fillId="0" borderId="0" xfId="0" applyFont="1">
      <alignment vertical="center"/>
    </xf>
    <xf numFmtId="0" fontId="32" fillId="0" borderId="0" xfId="0" applyFont="1" applyAlignment="1">
      <alignment horizontal="center" vertical="center"/>
    </xf>
    <xf numFmtId="0" fontId="0" fillId="2" borderId="17" xfId="0" applyFill="1" applyBorder="1" applyAlignment="1">
      <alignment vertical="center"/>
    </xf>
    <xf numFmtId="178" fontId="0" fillId="2" borderId="17" xfId="0" applyNumberFormat="1" applyFill="1" applyBorder="1" applyAlignment="1">
      <alignment horizontal="left" vertical="center"/>
    </xf>
    <xf numFmtId="0" fontId="15" fillId="0" borderId="0" xfId="0" applyFont="1" applyBorder="1" applyAlignment="1">
      <alignment horizontal="center" vertical="center"/>
    </xf>
    <xf numFmtId="0" fontId="33" fillId="0" borderId="0" xfId="0" applyFont="1" applyAlignment="1">
      <alignment horizontal="left" vertical="center"/>
    </xf>
    <xf numFmtId="0" fontId="36" fillId="0" borderId="0" xfId="0" applyFont="1" applyAlignment="1">
      <alignment horizontal="center" vertical="center"/>
    </xf>
    <xf numFmtId="0" fontId="37" fillId="0" borderId="0" xfId="0" applyFont="1">
      <alignment vertical="center"/>
    </xf>
    <xf numFmtId="0" fontId="36" fillId="0" borderId="0" xfId="0" applyFont="1">
      <alignment vertical="center"/>
    </xf>
    <xf numFmtId="0" fontId="38" fillId="0" borderId="0" xfId="0" applyFont="1">
      <alignment vertical="center"/>
    </xf>
    <xf numFmtId="0" fontId="0" fillId="0" borderId="0" xfId="0" applyFont="1">
      <alignment vertical="center"/>
    </xf>
    <xf numFmtId="0" fontId="0" fillId="0" borderId="0" xfId="0" applyFont="1" applyAlignment="1">
      <alignment horizontal="left" vertical="center"/>
    </xf>
    <xf numFmtId="0" fontId="4" fillId="0" borderId="1" xfId="0" applyFont="1" applyBorder="1" applyAlignment="1">
      <alignment horizontal="center" vertical="center"/>
    </xf>
    <xf numFmtId="0" fontId="18" fillId="0" borderId="0" xfId="0" applyFont="1" applyAlignment="1">
      <alignment horizontal="center" vertical="center"/>
    </xf>
    <xf numFmtId="0" fontId="20" fillId="0" borderId="19" xfId="0" applyFont="1" applyBorder="1" applyAlignment="1">
      <alignment vertical="center"/>
    </xf>
    <xf numFmtId="0" fontId="20" fillId="0" borderId="42" xfId="0" applyFont="1" applyBorder="1" applyAlignment="1">
      <alignment vertical="center"/>
    </xf>
    <xf numFmtId="0" fontId="20" fillId="0" borderId="20" xfId="0" applyFont="1" applyBorder="1" applyAlignment="1">
      <alignment vertical="center"/>
    </xf>
    <xf numFmtId="0" fontId="19" fillId="5" borderId="11" xfId="0" applyFont="1" applyFill="1" applyBorder="1" applyAlignment="1">
      <alignment horizontal="center" vertical="center"/>
    </xf>
    <xf numFmtId="0" fontId="19" fillId="5" borderId="12" xfId="0" applyFont="1" applyFill="1" applyBorder="1" applyAlignment="1">
      <alignment horizontal="center" vertical="center"/>
    </xf>
    <xf numFmtId="0" fontId="21" fillId="0" borderId="21" xfId="0" applyFont="1" applyBorder="1" applyAlignment="1">
      <alignment vertical="center"/>
    </xf>
    <xf numFmtId="0" fontId="21" fillId="0" borderId="46" xfId="0" applyFont="1" applyBorder="1" applyAlignment="1">
      <alignment vertical="center"/>
    </xf>
    <xf numFmtId="0" fontId="21" fillId="0" borderId="22" xfId="0" applyFont="1" applyBorder="1" applyAlignment="1">
      <alignment vertical="center"/>
    </xf>
    <xf numFmtId="0" fontId="19" fillId="5" borderId="15"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1" xfId="0" applyFont="1" applyFill="1" applyBorder="1" applyAlignment="1">
      <alignment horizontal="left" vertical="center"/>
    </xf>
    <xf numFmtId="0" fontId="19" fillId="0" borderId="15" xfId="0" applyFont="1" applyBorder="1" applyAlignment="1">
      <alignment horizontal="left" vertical="center"/>
    </xf>
    <xf numFmtId="0" fontId="19" fillId="0" borderId="9" xfId="0" applyFont="1" applyBorder="1" applyAlignment="1">
      <alignment horizontal="left" vertical="center"/>
    </xf>
    <xf numFmtId="0" fontId="19" fillId="0" borderId="13"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8" xfId="0" applyFont="1" applyBorder="1" applyAlignment="1">
      <alignment horizontal="left" vertical="center"/>
    </xf>
    <xf numFmtId="0" fontId="24" fillId="0" borderId="3" xfId="0" applyFont="1" applyBorder="1" applyAlignment="1">
      <alignment horizontal="left" vertical="center"/>
    </xf>
    <xf numFmtId="0" fontId="24" fillId="0" borderId="2" xfId="0" applyFont="1" applyBorder="1" applyAlignment="1">
      <alignment horizontal="left" vertical="center"/>
    </xf>
    <xf numFmtId="0" fontId="24" fillId="0" borderId="4" xfId="0" applyFont="1" applyBorder="1" applyAlignment="1">
      <alignment horizontal="left" vertical="center"/>
    </xf>
    <xf numFmtId="0" fontId="19" fillId="5" borderId="3" xfId="0" applyFont="1" applyFill="1" applyBorder="1" applyAlignment="1">
      <alignment horizontal="left" vertical="center"/>
    </xf>
    <xf numFmtId="0" fontId="19" fillId="5" borderId="4" xfId="0" applyFont="1" applyFill="1" applyBorder="1" applyAlignment="1">
      <alignment horizontal="left" vertical="center"/>
    </xf>
    <xf numFmtId="0" fontId="19" fillId="0" borderId="3" xfId="0" applyFont="1" applyBorder="1" applyAlignment="1">
      <alignment horizontal="left" vertical="center"/>
    </xf>
    <xf numFmtId="0" fontId="19" fillId="0" borderId="2" xfId="0" applyFont="1" applyBorder="1" applyAlignment="1">
      <alignment horizontal="left" vertical="center"/>
    </xf>
    <xf numFmtId="0" fontId="19" fillId="0" borderId="4" xfId="0" applyFont="1" applyBorder="1" applyAlignment="1">
      <alignment horizontal="left" vertical="center"/>
    </xf>
    <xf numFmtId="178" fontId="19" fillId="0" borderId="15" xfId="0" applyNumberFormat="1" applyFont="1" applyBorder="1" applyAlignment="1">
      <alignment horizontal="left" vertical="center"/>
    </xf>
    <xf numFmtId="178" fontId="19" fillId="0" borderId="9" xfId="0" applyNumberFormat="1" applyFont="1" applyBorder="1" applyAlignment="1">
      <alignment horizontal="left" vertical="center"/>
    </xf>
    <xf numFmtId="178" fontId="19" fillId="0" borderId="13" xfId="0" applyNumberFormat="1" applyFont="1" applyBorder="1" applyAlignment="1">
      <alignment horizontal="left" vertical="center"/>
    </xf>
    <xf numFmtId="178" fontId="19" fillId="0" borderId="5" xfId="0" applyNumberFormat="1" applyFont="1" applyBorder="1" applyAlignment="1">
      <alignment horizontal="left" vertical="center"/>
    </xf>
    <xf numFmtId="178" fontId="19" fillId="0" borderId="6" xfId="0" applyNumberFormat="1" applyFont="1" applyBorder="1" applyAlignment="1">
      <alignment horizontal="left" vertical="center"/>
    </xf>
    <xf numFmtId="178" fontId="19" fillId="0" borderId="8" xfId="0" applyNumberFormat="1" applyFont="1" applyBorder="1" applyAlignment="1">
      <alignment horizontal="left" vertical="center"/>
    </xf>
    <xf numFmtId="0" fontId="19" fillId="0" borderId="9" xfId="0" applyFont="1" applyBorder="1" applyAlignment="1">
      <alignment vertical="center"/>
    </xf>
    <xf numFmtId="0" fontId="19" fillId="0" borderId="0" xfId="0" applyFont="1" applyBorder="1" applyAlignment="1">
      <alignment vertical="center"/>
    </xf>
    <xf numFmtId="0" fontId="19" fillId="0" borderId="14" xfId="0" applyFont="1" applyBorder="1" applyAlignment="1">
      <alignment vertical="center"/>
    </xf>
    <xf numFmtId="0" fontId="24" fillId="0" borderId="2" xfId="0" applyFont="1" applyBorder="1" applyAlignment="1">
      <alignment vertical="center"/>
    </xf>
    <xf numFmtId="0" fontId="24" fillId="0" borderId="4" xfId="0" applyFont="1" applyBorder="1" applyAlignment="1">
      <alignment vertical="center"/>
    </xf>
    <xf numFmtId="0" fontId="19" fillId="5" borderId="1" xfId="0" applyFont="1" applyFill="1" applyBorder="1" applyAlignment="1">
      <alignment horizontal="left" vertical="center" wrapText="1"/>
    </xf>
    <xf numFmtId="0" fontId="19" fillId="0" borderId="7" xfId="0" applyFont="1" applyBorder="1" applyAlignment="1">
      <alignment horizontal="left" vertical="center"/>
    </xf>
    <xf numFmtId="0" fontId="19" fillId="0" borderId="0" xfId="0" applyFont="1" applyBorder="1" applyAlignment="1">
      <alignment horizontal="left" vertical="center"/>
    </xf>
    <xf numFmtId="0" fontId="19" fillId="0" borderId="14" xfId="0" applyFont="1" applyBorder="1" applyAlignment="1">
      <alignment horizontal="left" vertical="center"/>
    </xf>
    <xf numFmtId="0" fontId="19" fillId="0" borderId="0" xfId="0" applyFont="1" applyAlignment="1">
      <alignment vertical="center"/>
    </xf>
    <xf numFmtId="0" fontId="19" fillId="0" borderId="0" xfId="0" applyFont="1" applyAlignment="1">
      <alignment horizontal="left" vertical="center"/>
    </xf>
    <xf numFmtId="0" fontId="5" fillId="0" borderId="0" xfId="0" applyFont="1" applyAlignment="1">
      <alignment horizontal="center" vertical="center"/>
    </xf>
    <xf numFmtId="0" fontId="4" fillId="0" borderId="0" xfId="0" applyFont="1" applyFill="1" applyAlignment="1">
      <alignment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wrapText="1"/>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1" xfId="0" applyFont="1" applyBorder="1" applyAlignment="1">
      <alignment horizontal="center" vertical="center"/>
    </xf>
    <xf numFmtId="0" fontId="4" fillId="3" borderId="15"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38" fontId="4" fillId="0" borderId="15" xfId="1" applyFont="1" applyFill="1" applyBorder="1" applyAlignment="1">
      <alignment vertical="center"/>
    </xf>
    <xf numFmtId="38" fontId="4" fillId="0" borderId="9" xfId="1" applyFont="1" applyFill="1" applyBorder="1" applyAlignment="1">
      <alignment vertical="center"/>
    </xf>
    <xf numFmtId="0" fontId="4" fillId="0" borderId="34" xfId="0" applyFont="1" applyBorder="1" applyAlignment="1">
      <alignment horizontal="center" vertical="center"/>
    </xf>
    <xf numFmtId="0" fontId="4" fillId="0" borderId="47"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48"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49" xfId="0" applyFont="1" applyBorder="1" applyAlignment="1">
      <alignment horizontal="center" vertical="center"/>
    </xf>
    <xf numFmtId="0" fontId="4" fillId="0" borderId="39"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38" fontId="4" fillId="0" borderId="24" xfId="1" applyFont="1" applyFill="1" applyBorder="1" applyAlignment="1">
      <alignment vertical="center"/>
    </xf>
    <xf numFmtId="38" fontId="4" fillId="0" borderId="25" xfId="1" applyFont="1" applyFill="1" applyBorder="1" applyAlignment="1">
      <alignment vertical="center"/>
    </xf>
    <xf numFmtId="0" fontId="6" fillId="0" borderId="0" xfId="0" applyFont="1" applyAlignment="1">
      <alignment vertical="center"/>
    </xf>
    <xf numFmtId="0" fontId="6" fillId="0" borderId="1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xf>
    <xf numFmtId="0" fontId="10" fillId="0" borderId="42" xfId="0" applyFont="1" applyBorder="1" applyAlignment="1">
      <alignment horizontal="center" vertical="center" shrinkToFit="1"/>
    </xf>
    <xf numFmtId="0" fontId="10" fillId="0" borderId="20" xfId="0" applyFont="1" applyBorder="1" applyAlignment="1">
      <alignment horizontal="center" vertical="center" shrinkToFit="1"/>
    </xf>
    <xf numFmtId="38" fontId="6" fillId="0" borderId="15" xfId="1" applyFont="1" applyFill="1" applyBorder="1" applyAlignment="1">
      <alignment vertical="center"/>
    </xf>
    <xf numFmtId="38" fontId="6" fillId="0" borderId="13" xfId="1" applyFont="1" applyFill="1" applyBorder="1" applyAlignment="1">
      <alignment vertical="center"/>
    </xf>
    <xf numFmtId="38" fontId="6" fillId="0" borderId="5" xfId="1" applyFont="1" applyFill="1" applyBorder="1" applyAlignment="1">
      <alignment vertical="center"/>
    </xf>
    <xf numFmtId="38" fontId="6" fillId="0" borderId="8" xfId="1" applyFont="1" applyFill="1" applyBorder="1" applyAlignment="1">
      <alignment vertical="center"/>
    </xf>
    <xf numFmtId="0" fontId="6" fillId="0" borderId="11" xfId="0" applyFont="1" applyBorder="1" applyAlignment="1">
      <alignment vertical="top"/>
    </xf>
    <xf numFmtId="0" fontId="6" fillId="0" borderId="12" xfId="0" applyFont="1" applyBorder="1" applyAlignment="1">
      <alignment vertical="top"/>
    </xf>
    <xf numFmtId="0" fontId="6" fillId="0" borderId="15" xfId="0" applyFont="1" applyBorder="1" applyAlignment="1">
      <alignment vertical="center" wrapText="1"/>
    </xf>
    <xf numFmtId="0" fontId="6" fillId="0" borderId="13" xfId="0" applyFont="1" applyBorder="1" applyAlignment="1">
      <alignment vertical="center" wrapText="1"/>
    </xf>
    <xf numFmtId="0" fontId="6" fillId="0" borderId="5" xfId="0" applyFont="1" applyBorder="1" applyAlignment="1">
      <alignment vertical="center" wrapText="1"/>
    </xf>
    <xf numFmtId="0" fontId="6" fillId="0" borderId="8" xfId="0" applyFont="1" applyBorder="1" applyAlignment="1">
      <alignment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9" xfId="0" applyFont="1" applyBorder="1" applyAlignment="1">
      <alignment horizontal="center" vertical="center" shrinkToFit="1"/>
    </xf>
    <xf numFmtId="0" fontId="9" fillId="0" borderId="4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9" fillId="0" borderId="1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3" xfId="0" applyFont="1" applyBorder="1" applyAlignment="1">
      <alignment horizontal="center" vertical="center" wrapText="1"/>
    </xf>
    <xf numFmtId="0" fontId="9" fillId="0" borderId="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38" fontId="9" fillId="0" borderId="19" xfId="1" applyFont="1" applyBorder="1" applyAlignment="1">
      <alignment horizontal="center" vertical="center" wrapText="1"/>
    </xf>
    <xf numFmtId="38" fontId="9" fillId="0" borderId="20" xfId="1" applyFont="1" applyBorder="1" applyAlignment="1">
      <alignment horizontal="center" vertical="center" wrapText="1"/>
    </xf>
    <xf numFmtId="0" fontId="6" fillId="0" borderId="7" xfId="0" applyFont="1" applyBorder="1" applyAlignment="1">
      <alignment vertical="center" wrapText="1"/>
    </xf>
    <xf numFmtId="0" fontId="6" fillId="0" borderId="14" xfId="0" applyFont="1" applyBorder="1" applyAlignment="1">
      <alignment vertical="center" wrapText="1"/>
    </xf>
    <xf numFmtId="0" fontId="9" fillId="0" borderId="9" xfId="0" applyFont="1" applyBorder="1" applyAlignment="1">
      <alignment horizontal="center" vertical="center" shrinkToFit="1"/>
    </xf>
    <xf numFmtId="0" fontId="9" fillId="0" borderId="6" xfId="0" applyFont="1" applyBorder="1" applyAlignment="1">
      <alignment horizontal="center" vertical="center" shrinkToFit="1"/>
    </xf>
    <xf numFmtId="0" fontId="16" fillId="0" borderId="11" xfId="0" applyFont="1" applyBorder="1" applyAlignment="1">
      <alignment vertical="center" wrapText="1"/>
    </xf>
    <xf numFmtId="0" fontId="16" fillId="0" borderId="12" xfId="0" applyFont="1" applyBorder="1" applyAlignment="1">
      <alignment vertical="center"/>
    </xf>
    <xf numFmtId="38" fontId="8" fillId="2" borderId="3" xfId="1" applyFont="1" applyFill="1" applyBorder="1" applyAlignment="1">
      <alignment vertical="center"/>
    </xf>
    <xf numFmtId="38" fontId="8" fillId="2" borderId="4" xfId="1" applyFont="1" applyFill="1" applyBorder="1" applyAlignment="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38" fontId="6" fillId="0" borderId="3" xfId="1" applyFont="1" applyBorder="1" applyAlignment="1">
      <alignment vertical="center"/>
    </xf>
    <xf numFmtId="38" fontId="6" fillId="0" borderId="4" xfId="1" applyFont="1" applyBorder="1" applyAlignment="1">
      <alignment vertical="center"/>
    </xf>
    <xf numFmtId="38" fontId="15" fillId="0" borderId="0" xfId="1" applyFont="1" applyBorder="1" applyAlignment="1">
      <alignment vertical="center"/>
    </xf>
    <xf numFmtId="38" fontId="6" fillId="0" borderId="15" xfId="1" applyFont="1" applyBorder="1" applyAlignment="1">
      <alignment vertical="center"/>
    </xf>
    <xf numFmtId="38" fontId="6" fillId="0" borderId="9" xfId="1" applyFont="1" applyBorder="1" applyAlignment="1">
      <alignment vertical="center"/>
    </xf>
    <xf numFmtId="38" fontId="6" fillId="0" borderId="13" xfId="1" applyFont="1" applyBorder="1" applyAlignment="1">
      <alignment vertical="center"/>
    </xf>
    <xf numFmtId="38" fontId="6" fillId="0" borderId="7" xfId="1" applyFont="1" applyBorder="1" applyAlignment="1">
      <alignment vertical="center"/>
    </xf>
    <xf numFmtId="38" fontId="6" fillId="0" borderId="0" xfId="1" applyFont="1" applyBorder="1" applyAlignment="1">
      <alignment vertical="center"/>
    </xf>
    <xf numFmtId="38" fontId="6" fillId="0" borderId="14" xfId="1" applyFont="1" applyBorder="1" applyAlignment="1">
      <alignment vertical="center"/>
    </xf>
    <xf numFmtId="38" fontId="6" fillId="0" borderId="5" xfId="1" applyFont="1" applyBorder="1" applyAlignment="1">
      <alignment vertical="center"/>
    </xf>
    <xf numFmtId="38" fontId="6" fillId="0" borderId="6" xfId="1" applyFont="1" applyBorder="1" applyAlignment="1">
      <alignment vertical="center"/>
    </xf>
    <xf numFmtId="38" fontId="6" fillId="0" borderId="8" xfId="1" applyFont="1" applyBorder="1" applyAlignment="1">
      <alignment vertical="center"/>
    </xf>
    <xf numFmtId="38" fontId="6" fillId="0" borderId="7" xfId="1" applyFont="1" applyFill="1" applyBorder="1" applyAlignment="1">
      <alignment vertical="center"/>
    </xf>
    <xf numFmtId="38" fontId="6" fillId="0" borderId="14" xfId="1" applyFont="1" applyFill="1" applyBorder="1" applyAlignment="1">
      <alignment vertical="center"/>
    </xf>
    <xf numFmtId="38" fontId="6" fillId="0" borderId="1" xfId="1" applyFont="1" applyBorder="1" applyAlignment="1">
      <alignment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15" fillId="0" borderId="0" xfId="0" applyFont="1" applyBorder="1" applyAlignment="1">
      <alignment vertical="center"/>
    </xf>
    <xf numFmtId="38" fontId="6" fillId="0" borderId="1" xfId="1" applyFont="1" applyBorder="1" applyAlignment="1">
      <alignment vertical="center"/>
    </xf>
    <xf numFmtId="38" fontId="8" fillId="0" borderId="0" xfId="0" applyNumberFormat="1" applyFont="1" applyBorder="1" applyAlignment="1">
      <alignment horizontal="right" vertical="center"/>
    </xf>
    <xf numFmtId="0" fontId="8" fillId="0" borderId="0" xfId="0" applyFont="1" applyBorder="1" applyAlignment="1">
      <alignment horizontal="right" vertical="center"/>
    </xf>
    <xf numFmtId="38" fontId="15" fillId="0" borderId="0" xfId="0" applyNumberFormat="1" applyFont="1" applyBorder="1" applyAlignment="1">
      <alignment vertical="center"/>
    </xf>
    <xf numFmtId="38" fontId="8" fillId="0" borderId="0" xfId="1" applyFont="1" applyBorder="1" applyAlignment="1">
      <alignment horizontal="right" vertical="center"/>
    </xf>
    <xf numFmtId="3" fontId="15" fillId="0" borderId="0" xfId="0" applyNumberFormat="1" applyFont="1" applyBorder="1" applyAlignment="1">
      <alignment vertical="center"/>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21" xfId="0" applyFont="1" applyFill="1" applyBorder="1" applyAlignment="1">
      <alignment horizontal="left" vertical="center" indent="1" shrinkToFit="1"/>
    </xf>
    <xf numFmtId="0" fontId="8" fillId="2" borderId="46" xfId="0" applyFont="1" applyFill="1" applyBorder="1" applyAlignment="1">
      <alignment horizontal="left" vertical="center" indent="1" shrinkToFit="1"/>
    </xf>
    <xf numFmtId="0" fontId="8" fillId="2" borderId="22" xfId="0" applyFont="1" applyFill="1" applyBorder="1" applyAlignment="1">
      <alignment horizontal="left" vertical="center" indent="1" shrinkToFit="1"/>
    </xf>
    <xf numFmtId="0" fontId="8" fillId="2" borderId="19" xfId="0" applyFont="1" applyFill="1" applyBorder="1" applyAlignment="1">
      <alignment horizontal="left" vertical="center" indent="1" shrinkToFit="1"/>
    </xf>
    <xf numFmtId="0" fontId="8" fillId="2" borderId="42" xfId="0" applyFont="1" applyFill="1" applyBorder="1" applyAlignment="1">
      <alignment horizontal="left" vertical="center" indent="1" shrinkToFit="1"/>
    </xf>
    <xf numFmtId="0" fontId="8" fillId="2" borderId="20" xfId="0" applyFont="1" applyFill="1" applyBorder="1" applyAlignment="1">
      <alignment horizontal="left" vertical="center" indent="1" shrinkToFit="1"/>
    </xf>
    <xf numFmtId="0" fontId="6" fillId="0" borderId="0" xfId="0" applyFont="1" applyBorder="1" applyAlignment="1">
      <alignment horizontal="left" vertical="center" wrapText="1"/>
    </xf>
    <xf numFmtId="0" fontId="6" fillId="0" borderId="30" xfId="0" applyFont="1" applyBorder="1" applyAlignment="1">
      <alignment horizontal="center" vertical="center" wrapText="1"/>
    </xf>
    <xf numFmtId="0" fontId="6" fillId="0" borderId="32" xfId="0" applyFont="1" applyBorder="1" applyAlignment="1">
      <alignment horizontal="center" vertical="center"/>
    </xf>
    <xf numFmtId="0" fontId="6" fillId="0" borderId="8" xfId="0" applyFont="1" applyBorder="1" applyAlignment="1">
      <alignment horizontal="center" vertical="center"/>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6" fillId="0" borderId="33" xfId="0" applyFont="1" applyBorder="1" applyAlignment="1">
      <alignment vertical="center" wrapText="1"/>
    </xf>
    <xf numFmtId="0" fontId="6" fillId="0" borderId="4" xfId="0" applyFont="1" applyBorder="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38" fontId="6" fillId="0" borderId="7" xfId="0" applyNumberFormat="1" applyFont="1" applyBorder="1" applyAlignment="1">
      <alignment vertical="center" wrapText="1"/>
    </xf>
    <xf numFmtId="178" fontId="6" fillId="0" borderId="7" xfId="0" applyNumberFormat="1" applyFont="1" applyBorder="1" applyAlignment="1">
      <alignment horizontal="center" vertical="center" wrapText="1"/>
    </xf>
    <xf numFmtId="178" fontId="6" fillId="0" borderId="14" xfId="0" applyNumberFormat="1" applyFont="1" applyBorder="1" applyAlignment="1">
      <alignment horizontal="center" vertical="center" wrapText="1"/>
    </xf>
    <xf numFmtId="58" fontId="7" fillId="0" borderId="0" xfId="0" applyNumberFormat="1" applyFont="1" applyAlignment="1">
      <alignment horizontal="left" vertical="center" indent="3"/>
    </xf>
    <xf numFmtId="178" fontId="7" fillId="0" borderId="0" xfId="0" applyNumberFormat="1" applyFont="1" applyAlignment="1">
      <alignment horizontal="right" vertical="center"/>
    </xf>
    <xf numFmtId="0" fontId="6" fillId="0" borderId="1" xfId="0" applyFont="1" applyBorder="1" applyAlignment="1">
      <alignment vertical="center"/>
    </xf>
    <xf numFmtId="0" fontId="9" fillId="0" borderId="15" xfId="0" applyFont="1" applyBorder="1" applyAlignment="1">
      <alignment horizontal="right" vertical="center" wrapText="1"/>
    </xf>
    <xf numFmtId="0" fontId="9" fillId="0" borderId="13" xfId="0" applyFont="1" applyBorder="1" applyAlignment="1">
      <alignment horizontal="right" vertical="center" wrapText="1"/>
    </xf>
    <xf numFmtId="38" fontId="6" fillId="0" borderId="7" xfId="1" applyFont="1" applyBorder="1" applyAlignment="1">
      <alignment horizontal="right" vertical="center" wrapText="1"/>
    </xf>
    <xf numFmtId="38" fontId="6" fillId="0" borderId="14" xfId="1" applyFont="1" applyBorder="1" applyAlignment="1">
      <alignment horizontal="right" vertical="center" wrapText="1"/>
    </xf>
    <xf numFmtId="38" fontId="6" fillId="0" borderId="1" xfId="1" applyFont="1" applyBorder="1" applyAlignment="1">
      <alignment horizontal="right" vertical="center"/>
    </xf>
    <xf numFmtId="38" fontId="6" fillId="0" borderId="3" xfId="1" applyFont="1" applyBorder="1" applyAlignment="1">
      <alignment vertical="center" wrapText="1"/>
    </xf>
    <xf numFmtId="38" fontId="6" fillId="0" borderId="4" xfId="1" applyFont="1" applyBorder="1" applyAlignment="1">
      <alignment vertical="center" wrapText="1"/>
    </xf>
    <xf numFmtId="0" fontId="6" fillId="0" borderId="1" xfId="0" applyFont="1" applyBorder="1" applyAlignment="1">
      <alignment vertical="center" wrapText="1"/>
    </xf>
    <xf numFmtId="58" fontId="7" fillId="0" borderId="6" xfId="0" applyNumberFormat="1" applyFont="1" applyBorder="1" applyAlignment="1">
      <alignment horizontal="center" vertical="center" shrinkToFit="1"/>
    </xf>
    <xf numFmtId="0" fontId="12" fillId="0" borderId="0" xfId="0" applyFont="1" applyAlignment="1">
      <alignment horizontal="center" vertical="center"/>
    </xf>
    <xf numFmtId="0" fontId="13" fillId="0" borderId="0" xfId="0" applyFont="1" applyAlignment="1">
      <alignment horizontal="center" vertical="center"/>
    </xf>
    <xf numFmtId="0" fontId="7" fillId="0" borderId="6" xfId="0" applyFont="1" applyBorder="1" applyAlignment="1">
      <alignment horizontal="left" vertical="center" indent="1"/>
    </xf>
    <xf numFmtId="0" fontId="7" fillId="0" borderId="0" xfId="0" applyFont="1" applyBorder="1" applyAlignment="1">
      <alignment horizontal="left" vertical="center" indent="1"/>
    </xf>
    <xf numFmtId="0" fontId="7" fillId="0" borderId="6" xfId="0" applyFont="1" applyBorder="1" applyAlignment="1">
      <alignment horizontal="left" vertical="center" indent="1" shrinkToFit="1"/>
    </xf>
    <xf numFmtId="0" fontId="7" fillId="0" borderId="0" xfId="0" applyFont="1" applyBorder="1" applyAlignment="1">
      <alignment horizontal="left" vertical="center" indent="1" shrinkToFit="1"/>
    </xf>
    <xf numFmtId="178" fontId="6" fillId="0" borderId="0" xfId="0" applyNumberFormat="1" applyFont="1" applyAlignment="1">
      <alignment horizontal="left" vertical="center" indent="1"/>
    </xf>
    <xf numFmtId="38" fontId="6" fillId="0" borderId="0" xfId="0" applyNumberFormat="1" applyFont="1" applyAlignment="1">
      <alignment vertical="center"/>
    </xf>
    <xf numFmtId="0" fontId="6" fillId="0" borderId="0" xfId="0" applyFont="1" applyAlignment="1">
      <alignment horizontal="right" vertical="center" shrinkToFit="1"/>
    </xf>
    <xf numFmtId="178" fontId="6" fillId="0" borderId="0" xfId="0" applyNumberFormat="1"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514350</xdr:colOff>
      <xdr:row>8</xdr:row>
      <xdr:rowOff>228600</xdr:rowOff>
    </xdr:from>
    <xdr:to>
      <xdr:col>3</xdr:col>
      <xdr:colOff>766350</xdr:colOff>
      <xdr:row>10</xdr:row>
      <xdr:rowOff>4350</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2514600" y="2162175"/>
          <a:ext cx="252000" cy="252000"/>
        </a:xfrm>
        <a:prstGeom prst="ellipse">
          <a:avLst/>
        </a:prstGeom>
        <a:noFill/>
        <a:ln w="63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247650</xdr:colOff>
      <xdr:row>22</xdr:row>
      <xdr:rowOff>238125</xdr:rowOff>
    </xdr:from>
    <xdr:to>
      <xdr:col>4</xdr:col>
      <xdr:colOff>499650</xdr:colOff>
      <xdr:row>24</xdr:row>
      <xdr:rowOff>4350</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3057525" y="5572125"/>
          <a:ext cx="252000" cy="252000"/>
        </a:xfrm>
        <a:prstGeom prst="ellipse">
          <a:avLst/>
        </a:prstGeom>
        <a:noFill/>
        <a:ln w="63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182880</xdr:colOff>
      <xdr:row>9</xdr:row>
      <xdr:rowOff>38100</xdr:rowOff>
    </xdr:from>
    <xdr:to>
      <xdr:col>8</xdr:col>
      <xdr:colOff>434880</xdr:colOff>
      <xdr:row>26</xdr:row>
      <xdr:rowOff>233775</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5955030" y="2209800"/>
          <a:ext cx="252000" cy="4320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247649</xdr:colOff>
      <xdr:row>30</xdr:row>
      <xdr:rowOff>9524</xdr:rowOff>
    </xdr:from>
    <xdr:to>
      <xdr:col>5</xdr:col>
      <xdr:colOff>679649</xdr:colOff>
      <xdr:row>31</xdr:row>
      <xdr:rowOff>23399</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3028949" y="7324724"/>
          <a:ext cx="432000" cy="252000"/>
        </a:xfrm>
        <a:prstGeom prst="ellipse">
          <a:avLst/>
        </a:prstGeom>
        <a:noFill/>
        <a:ln w="63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428625</xdr:colOff>
      <xdr:row>33</xdr:row>
      <xdr:rowOff>47624</xdr:rowOff>
    </xdr:from>
    <xdr:to>
      <xdr:col>4</xdr:col>
      <xdr:colOff>415200</xdr:colOff>
      <xdr:row>33</xdr:row>
      <xdr:rowOff>299624</xdr:rowOff>
    </xdr:to>
    <xdr:sp macro="" textlink="">
      <xdr:nvSpPr>
        <xdr:cNvPr id="3" name="楕円 2">
          <a:extLst>
            <a:ext uri="{FF2B5EF4-FFF2-40B4-BE49-F238E27FC236}">
              <a16:creationId xmlns:a16="http://schemas.microsoft.com/office/drawing/2014/main" id="{00000000-0008-0000-0500-000003000000}"/>
            </a:ext>
          </a:extLst>
        </xdr:cNvPr>
        <xdr:cNvSpPr/>
      </xdr:nvSpPr>
      <xdr:spPr>
        <a:xfrm>
          <a:off x="1790700" y="8181974"/>
          <a:ext cx="720000" cy="252000"/>
        </a:xfrm>
        <a:prstGeom prst="ellipse">
          <a:avLst/>
        </a:prstGeom>
        <a:noFill/>
        <a:ln w="63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G34"/>
  <sheetViews>
    <sheetView zoomScaleNormal="100" workbookViewId="0">
      <selection activeCell="H11" sqref="H11"/>
    </sheetView>
  </sheetViews>
  <sheetFormatPr baseColWidth="10" defaultColWidth="9" defaultRowHeight="20"/>
  <cols>
    <col min="1" max="1" width="4.1640625" style="200" customWidth="1"/>
    <col min="2" max="2" width="3.33203125" style="201" bestFit="1" customWidth="1"/>
    <col min="3" max="16384" width="9" style="200"/>
  </cols>
  <sheetData>
    <row r="1" spans="2:3" ht="27">
      <c r="B1" s="205" t="s">
        <v>312</v>
      </c>
    </row>
    <row r="2" spans="2:3" s="210" customFormat="1" ht="18">
      <c r="B2" s="211"/>
    </row>
    <row r="3" spans="2:3">
      <c r="B3" s="201" t="s">
        <v>303</v>
      </c>
      <c r="C3" s="200" t="s">
        <v>309</v>
      </c>
    </row>
    <row r="4" spans="2:3">
      <c r="B4" s="201" t="s">
        <v>304</v>
      </c>
      <c r="C4" s="200" t="s">
        <v>310</v>
      </c>
    </row>
    <row r="5" spans="2:3">
      <c r="B5" s="201" t="s">
        <v>305</v>
      </c>
      <c r="C5" s="200" t="s">
        <v>311</v>
      </c>
    </row>
    <row r="6" spans="2:3">
      <c r="B6" s="201" t="s">
        <v>306</v>
      </c>
      <c r="C6" s="200" t="s">
        <v>308</v>
      </c>
    </row>
    <row r="7" spans="2:3">
      <c r="B7" s="201" t="s">
        <v>313</v>
      </c>
      <c r="C7" s="200" t="s">
        <v>314</v>
      </c>
    </row>
    <row r="8" spans="2:3">
      <c r="B8" s="201" t="s">
        <v>294</v>
      </c>
      <c r="C8" s="200" t="s">
        <v>315</v>
      </c>
    </row>
    <row r="9" spans="2:3">
      <c r="C9" s="200" t="s">
        <v>337</v>
      </c>
    </row>
    <row r="10" spans="2:3">
      <c r="B10" s="201" t="s">
        <v>316</v>
      </c>
      <c r="C10" s="200" t="s">
        <v>325</v>
      </c>
    </row>
    <row r="11" spans="2:3">
      <c r="C11" s="200" t="s">
        <v>317</v>
      </c>
    </row>
    <row r="12" spans="2:3">
      <c r="C12" s="200" t="s">
        <v>318</v>
      </c>
    </row>
    <row r="13" spans="2:3">
      <c r="C13" s="200" t="s">
        <v>319</v>
      </c>
    </row>
    <row r="14" spans="2:3">
      <c r="C14" s="200" t="s">
        <v>320</v>
      </c>
    </row>
    <row r="15" spans="2:3">
      <c r="C15" s="200" t="s">
        <v>321</v>
      </c>
    </row>
    <row r="16" spans="2:3">
      <c r="C16" s="200" t="s">
        <v>323</v>
      </c>
    </row>
    <row r="17" spans="2:3">
      <c r="C17" s="200" t="s">
        <v>322</v>
      </c>
    </row>
    <row r="18" spans="2:3">
      <c r="C18" s="200" t="s">
        <v>324</v>
      </c>
    </row>
    <row r="19" spans="2:3">
      <c r="C19" s="200" t="s">
        <v>338</v>
      </c>
    </row>
    <row r="20" spans="2:3">
      <c r="C20" s="200" t="s">
        <v>339</v>
      </c>
    </row>
    <row r="21" spans="2:3">
      <c r="C21" s="200" t="s">
        <v>340</v>
      </c>
    </row>
    <row r="22" spans="2:3">
      <c r="C22" s="209" t="s">
        <v>341</v>
      </c>
    </row>
    <row r="23" spans="2:3">
      <c r="B23" s="201" t="s">
        <v>294</v>
      </c>
      <c r="C23" s="200" t="s">
        <v>342</v>
      </c>
    </row>
    <row r="24" spans="2:3">
      <c r="C24" s="200" t="s">
        <v>343</v>
      </c>
    </row>
    <row r="25" spans="2:3">
      <c r="B25" s="201" t="s">
        <v>326</v>
      </c>
      <c r="C25" s="200" t="s">
        <v>328</v>
      </c>
    </row>
    <row r="26" spans="2:3">
      <c r="C26" s="200" t="s">
        <v>327</v>
      </c>
    </row>
    <row r="27" spans="2:3">
      <c r="B27" s="200"/>
      <c r="C27" s="200" t="s">
        <v>345</v>
      </c>
    </row>
    <row r="28" spans="2:3">
      <c r="C28" s="200" t="s">
        <v>329</v>
      </c>
    </row>
    <row r="29" spans="2:3">
      <c r="C29" s="200" t="s">
        <v>330</v>
      </c>
    </row>
    <row r="30" spans="2:3">
      <c r="C30" s="200" t="s">
        <v>344</v>
      </c>
    </row>
    <row r="31" spans="2:3">
      <c r="B31" s="200"/>
    </row>
    <row r="32" spans="2:3" ht="24">
      <c r="B32" s="206" t="s">
        <v>331</v>
      </c>
      <c r="C32" s="208" t="s">
        <v>336</v>
      </c>
    </row>
    <row r="33" spans="3:7">
      <c r="C33" s="207" t="s">
        <v>332</v>
      </c>
      <c r="G33" s="207" t="s">
        <v>334</v>
      </c>
    </row>
    <row r="34" spans="3:7">
      <c r="C34" s="207" t="s">
        <v>333</v>
      </c>
      <c r="G34" s="207" t="s">
        <v>335</v>
      </c>
    </row>
  </sheetData>
  <phoneticPr fontId="2"/>
  <printOptions horizontalCentered="1"/>
  <pageMargins left="0.59055118110236227" right="0.39370078740157483" top="0.59055118110236227"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6"/>
  <sheetViews>
    <sheetView topLeftCell="A16" zoomScaleNormal="100" workbookViewId="0">
      <selection activeCell="D21" sqref="D21:E21"/>
    </sheetView>
  </sheetViews>
  <sheetFormatPr baseColWidth="10" defaultColWidth="8.83203125" defaultRowHeight="18"/>
  <cols>
    <col min="2" max="2" width="9" customWidth="1"/>
  </cols>
  <sheetData>
    <row r="1" spans="1:9">
      <c r="A1" s="11" t="s">
        <v>117</v>
      </c>
    </row>
    <row r="2" spans="1:9">
      <c r="A2" s="6"/>
    </row>
    <row r="3" spans="1:9">
      <c r="A3" s="318" t="s">
        <v>118</v>
      </c>
      <c r="B3" s="318"/>
      <c r="C3" s="318"/>
      <c r="D3" s="318"/>
      <c r="E3" s="318"/>
      <c r="F3" s="318"/>
      <c r="G3" s="318"/>
      <c r="H3" s="318"/>
      <c r="I3" s="318"/>
    </row>
    <row r="4" spans="1:9">
      <c r="A4" s="6"/>
    </row>
    <row r="5" spans="1:9">
      <c r="H5" s="445" t="s">
        <v>119</v>
      </c>
      <c r="I5" s="445"/>
    </row>
    <row r="6" spans="1:9">
      <c r="H6" s="445" t="s">
        <v>302</v>
      </c>
      <c r="I6" s="445"/>
    </row>
    <row r="7" spans="1:9">
      <c r="A7" s="48" t="str">
        <f>IF(入力ｼｰﾄ!C4="","",入力ｼｰﾄ!C4)</f>
        <v/>
      </c>
    </row>
    <row r="8" spans="1:9">
      <c r="A8" s="318">
        <f>入力ｼｰﾄ!C6</f>
        <v>0</v>
      </c>
      <c r="B8" s="318"/>
      <c r="C8" s="318"/>
      <c r="D8" s="11" t="s">
        <v>120</v>
      </c>
    </row>
    <row r="9" spans="1:9">
      <c r="A9" s="6"/>
    </row>
    <row r="10" spans="1:9">
      <c r="A10" s="6"/>
    </row>
    <row r="11" spans="1:9">
      <c r="I11" s="7" t="s">
        <v>142</v>
      </c>
    </row>
    <row r="12" spans="1:9">
      <c r="A12" s="6"/>
    </row>
    <row r="13" spans="1:9">
      <c r="A13" s="6"/>
    </row>
    <row r="14" spans="1:9">
      <c r="A14" s="6"/>
    </row>
    <row r="15" spans="1:9">
      <c r="A15" s="443" t="str">
        <f>IF(入力ｼｰﾄ!C19="","令和　年　月　日",入力ｼｰﾄ!C19)</f>
        <v>令和　年　月　日</v>
      </c>
      <c r="B15" s="443"/>
      <c r="C15" s="11" t="s">
        <v>121</v>
      </c>
    </row>
    <row r="16" spans="1:9">
      <c r="A16" s="11" t="s">
        <v>122</v>
      </c>
    </row>
    <row r="17" spans="1:9">
      <c r="A17" s="11" t="s">
        <v>123</v>
      </c>
    </row>
    <row r="18" spans="1:9">
      <c r="A18" s="11"/>
    </row>
    <row r="19" spans="1:9">
      <c r="A19" s="318" t="s">
        <v>24</v>
      </c>
      <c r="B19" s="318"/>
      <c r="C19" s="318"/>
      <c r="D19" s="318"/>
      <c r="E19" s="318"/>
      <c r="F19" s="318"/>
      <c r="G19" s="318"/>
      <c r="H19" s="318"/>
      <c r="I19" s="318"/>
    </row>
    <row r="20" spans="1:9">
      <c r="A20" s="6"/>
    </row>
    <row r="21" spans="1:9">
      <c r="A21" s="11" t="s">
        <v>124</v>
      </c>
      <c r="D21" s="444">
        <f>'事業実績(様式2)'!H40</f>
        <v>0</v>
      </c>
      <c r="E21" s="310"/>
      <c r="F21" s="10" t="s">
        <v>16</v>
      </c>
    </row>
    <row r="22" spans="1:9">
      <c r="A22" s="6"/>
    </row>
    <row r="23" spans="1:9">
      <c r="A23" s="11" t="s">
        <v>125</v>
      </c>
      <c r="E23" s="190">
        <f>'事業実績(様式2)'!L40</f>
        <v>0</v>
      </c>
      <c r="F23" s="10" t="s">
        <v>126</v>
      </c>
    </row>
    <row r="24" spans="1:9">
      <c r="A24" s="6"/>
    </row>
    <row r="25" spans="1:9">
      <c r="A25" s="11" t="s">
        <v>127</v>
      </c>
    </row>
    <row r="26" spans="1:9">
      <c r="A26" s="11" t="s">
        <v>128</v>
      </c>
    </row>
    <row r="27" spans="1:9">
      <c r="A27" s="11" t="s">
        <v>129</v>
      </c>
    </row>
    <row r="28" spans="1:9">
      <c r="A28" s="11" t="s">
        <v>130</v>
      </c>
    </row>
    <row r="29" spans="1:9">
      <c r="A29" s="11" t="s">
        <v>131</v>
      </c>
    </row>
    <row r="30" spans="1:9">
      <c r="A30" s="11" t="s">
        <v>132</v>
      </c>
    </row>
    <row r="31" spans="1:9">
      <c r="A31" s="11" t="s">
        <v>133</v>
      </c>
    </row>
    <row r="32" spans="1:9">
      <c r="A32" s="11" t="s">
        <v>136</v>
      </c>
    </row>
    <row r="33" spans="1:1">
      <c r="A33" s="11" t="s">
        <v>137</v>
      </c>
    </row>
    <row r="34" spans="1:1">
      <c r="A34" s="11" t="s">
        <v>138</v>
      </c>
    </row>
    <row r="35" spans="1:1">
      <c r="A35" s="11" t="s">
        <v>139</v>
      </c>
    </row>
    <row r="36" spans="1:1">
      <c r="A36" s="11" t="s">
        <v>140</v>
      </c>
    </row>
  </sheetData>
  <mergeCells count="7">
    <mergeCell ref="A15:B15"/>
    <mergeCell ref="A3:I3"/>
    <mergeCell ref="A19:I19"/>
    <mergeCell ref="D21:E21"/>
    <mergeCell ref="H5:I5"/>
    <mergeCell ref="H6:I6"/>
    <mergeCell ref="A8:C8"/>
  </mergeCells>
  <phoneticPr fontId="2"/>
  <printOptions horizontalCentered="1"/>
  <pageMargins left="0.59055118110236227" right="0.39370078740157483" top="0.78740157480314965" bottom="0.3937007874015748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9"/>
  <sheetViews>
    <sheetView workbookViewId="0">
      <selection activeCell="F19" sqref="F19"/>
    </sheetView>
  </sheetViews>
  <sheetFormatPr baseColWidth="10" defaultColWidth="8.83203125" defaultRowHeight="18"/>
  <cols>
    <col min="3" max="3" width="9.6640625" customWidth="1"/>
  </cols>
  <sheetData>
    <row r="1" spans="1:8">
      <c r="A1" s="11" t="s">
        <v>141</v>
      </c>
    </row>
    <row r="2" spans="1:8">
      <c r="A2" s="6"/>
    </row>
    <row r="3" spans="1:8">
      <c r="G3" s="448" t="s">
        <v>153</v>
      </c>
      <c r="H3" s="448"/>
    </row>
    <row r="4" spans="1:8">
      <c r="G4" s="448" t="s">
        <v>302</v>
      </c>
      <c r="H4" s="448"/>
    </row>
    <row r="5" spans="1:8">
      <c r="A5" s="48" t="str">
        <f>IF(入力ｼｰﾄ!C4="","",入力ｼｰﾄ!C4)</f>
        <v/>
      </c>
    </row>
    <row r="6" spans="1:8">
      <c r="A6" s="318">
        <f>入力ｼｰﾄ!C6</f>
        <v>0</v>
      </c>
      <c r="B6" s="318"/>
      <c r="C6" s="11" t="s">
        <v>120</v>
      </c>
    </row>
    <row r="7" spans="1:8">
      <c r="A7" s="9"/>
    </row>
    <row r="8" spans="1:8">
      <c r="H8" s="7" t="s">
        <v>152</v>
      </c>
    </row>
    <row r="9" spans="1:8">
      <c r="A9" s="9"/>
    </row>
    <row r="10" spans="1:8">
      <c r="A10" s="6"/>
    </row>
    <row r="11" spans="1:8">
      <c r="A11" s="6"/>
    </row>
    <row r="12" spans="1:8">
      <c r="A12" s="318" t="s">
        <v>143</v>
      </c>
      <c r="B12" s="318"/>
      <c r="C12" s="318"/>
      <c r="D12" s="318"/>
      <c r="E12" s="318"/>
      <c r="F12" s="318"/>
      <c r="G12" s="318"/>
      <c r="H12" s="318"/>
    </row>
    <row r="13" spans="1:8">
      <c r="A13" s="6"/>
    </row>
    <row r="14" spans="1:8">
      <c r="A14" s="6"/>
    </row>
    <row r="15" spans="1:8">
      <c r="A15" s="446" t="str">
        <f>IF(入力ｼｰﾄ!C19="","令和　年　月　日",)</f>
        <v>令和　年　月　日</v>
      </c>
      <c r="B15" s="446"/>
      <c r="C15" s="11" t="s">
        <v>250</v>
      </c>
    </row>
    <row r="16" spans="1:8">
      <c r="A16" s="11" t="s">
        <v>144</v>
      </c>
      <c r="D16" s="447"/>
      <c r="E16" s="447"/>
      <c r="F16" s="10" t="s">
        <v>146</v>
      </c>
      <c r="G16" s="39"/>
      <c r="H16" s="10" t="s">
        <v>147</v>
      </c>
    </row>
    <row r="17" spans="1:8">
      <c r="A17" s="10" t="s">
        <v>145</v>
      </c>
      <c r="D17" s="191">
        <f>'交付決定通知(様式4)'!E23</f>
        <v>0</v>
      </c>
      <c r="E17" s="10" t="s">
        <v>148</v>
      </c>
      <c r="G17" s="192">
        <f>'交付決定通知(様式4)'!E23</f>
        <v>0</v>
      </c>
      <c r="H17" s="10" t="s">
        <v>149</v>
      </c>
    </row>
    <row r="18" spans="1:8">
      <c r="A18" s="10" t="s">
        <v>151</v>
      </c>
    </row>
    <row r="19" spans="1:8">
      <c r="A19" s="10" t="s">
        <v>150</v>
      </c>
    </row>
  </sheetData>
  <mergeCells count="6">
    <mergeCell ref="A6:B6"/>
    <mergeCell ref="A15:B15"/>
    <mergeCell ref="D16:E16"/>
    <mergeCell ref="A12:H12"/>
    <mergeCell ref="G3:H3"/>
    <mergeCell ref="G4:H4"/>
  </mergeCells>
  <phoneticPr fontId="2"/>
  <printOptions horizontalCentered="1"/>
  <pageMargins left="0.59055118110236227" right="0.59055118110236227"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D20"/>
  <sheetViews>
    <sheetView zoomScaleNormal="100" workbookViewId="0">
      <selection activeCell="C19" sqref="C19"/>
    </sheetView>
  </sheetViews>
  <sheetFormatPr baseColWidth="10" defaultColWidth="9" defaultRowHeight="18"/>
  <cols>
    <col min="1" max="1" width="4" style="141" customWidth="1"/>
    <col min="2" max="2" width="12.1640625" style="141" bestFit="1" customWidth="1"/>
    <col min="3" max="3" width="40.1640625" style="141" bestFit="1" customWidth="1"/>
    <col min="4" max="16384" width="9" style="141"/>
  </cols>
  <sheetData>
    <row r="1" spans="1:4" ht="19" thickBot="1">
      <c r="A1" s="141" t="s">
        <v>113</v>
      </c>
    </row>
    <row r="2" spans="1:4" ht="19" thickBot="1">
      <c r="B2" s="141" t="s">
        <v>109</v>
      </c>
      <c r="C2" s="202"/>
    </row>
    <row r="3" spans="1:4" ht="19" thickBot="1">
      <c r="B3" s="141" t="s">
        <v>114</v>
      </c>
      <c r="C3" s="202"/>
      <c r="D3" s="143" t="s">
        <v>280</v>
      </c>
    </row>
    <row r="4" spans="1:4" ht="19" thickBot="1">
      <c r="B4" s="141" t="s">
        <v>182</v>
      </c>
      <c r="C4" s="202"/>
      <c r="D4" s="143" t="s">
        <v>280</v>
      </c>
    </row>
    <row r="5" spans="1:4" ht="19" thickBot="1">
      <c r="B5" s="141" t="s">
        <v>185</v>
      </c>
      <c r="C5" s="202"/>
    </row>
    <row r="6" spans="1:4" ht="19" thickBot="1">
      <c r="B6" s="141" t="s">
        <v>183</v>
      </c>
      <c r="C6" s="202"/>
    </row>
    <row r="7" spans="1:4" ht="19" thickBot="1">
      <c r="B7" s="141" t="s">
        <v>111</v>
      </c>
      <c r="C7" s="203"/>
    </row>
    <row r="8" spans="1:4" ht="19" thickBot="1">
      <c r="B8" s="141" t="s">
        <v>186</v>
      </c>
      <c r="C8" s="203"/>
    </row>
    <row r="10" spans="1:4" ht="19" thickBot="1">
      <c r="A10" s="141" t="s">
        <v>112</v>
      </c>
    </row>
    <row r="11" spans="1:4" ht="19" thickBot="1">
      <c r="B11" s="141" t="s">
        <v>279</v>
      </c>
      <c r="C11" s="202"/>
      <c r="D11" s="142" t="s">
        <v>281</v>
      </c>
    </row>
    <row r="12" spans="1:4" ht="19" thickBot="1">
      <c r="B12" s="141" t="s">
        <v>109</v>
      </c>
      <c r="C12" s="202"/>
    </row>
    <row r="13" spans="1:4" ht="19" thickBot="1">
      <c r="B13" s="141" t="s">
        <v>114</v>
      </c>
      <c r="C13" s="202"/>
    </row>
    <row r="14" spans="1:4" ht="19" thickBot="1">
      <c r="B14" s="141" t="s">
        <v>110</v>
      </c>
      <c r="C14" s="202"/>
    </row>
    <row r="15" spans="1:4" ht="19" thickBot="1">
      <c r="B15" s="141" t="s">
        <v>111</v>
      </c>
      <c r="C15" s="203"/>
    </row>
    <row r="16" spans="1:4" ht="19" thickBot="1">
      <c r="B16" s="141" t="s">
        <v>286</v>
      </c>
      <c r="C16" s="203"/>
    </row>
    <row r="18" spans="2:4" ht="19" thickBot="1"/>
    <row r="19" spans="2:4" ht="19" thickBot="1">
      <c r="B19" s="141" t="s">
        <v>115</v>
      </c>
      <c r="C19" s="203"/>
      <c r="D19" s="142" t="s">
        <v>282</v>
      </c>
    </row>
    <row r="20" spans="2:4" ht="19" thickBot="1">
      <c r="B20" s="141" t="s">
        <v>116</v>
      </c>
      <c r="C20" s="203"/>
      <c r="D20" s="143" t="s">
        <v>283</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J38"/>
  <sheetViews>
    <sheetView topLeftCell="A5" zoomScaleNormal="100" workbookViewId="0">
      <selection activeCell="C19" sqref="C19:H19"/>
    </sheetView>
  </sheetViews>
  <sheetFormatPr baseColWidth="10" defaultColWidth="9" defaultRowHeight="17"/>
  <cols>
    <col min="1" max="1" width="10.6640625" style="133" customWidth="1"/>
    <col min="2" max="2" width="6.6640625" style="133" customWidth="1"/>
    <col min="3" max="3" width="9" style="133"/>
    <col min="4" max="5" width="10.6640625" style="133" customWidth="1"/>
    <col min="6" max="6" width="9" style="133"/>
    <col min="7" max="7" width="11.6640625" style="133" customWidth="1"/>
    <col min="8" max="8" width="7.6640625" style="133" customWidth="1"/>
    <col min="9" max="16384" width="9" style="133"/>
  </cols>
  <sheetData>
    <row r="1" spans="1:8" ht="19" customHeight="1">
      <c r="A1" s="213" t="s">
        <v>251</v>
      </c>
      <c r="B1" s="213"/>
      <c r="C1" s="213"/>
      <c r="D1" s="213"/>
      <c r="E1" s="213"/>
      <c r="F1" s="213"/>
      <c r="G1" s="213"/>
      <c r="H1" s="213"/>
    </row>
    <row r="2" spans="1:8" ht="19" customHeight="1"/>
    <row r="3" spans="1:8" ht="18" customHeight="1">
      <c r="A3" s="134" t="s">
        <v>114</v>
      </c>
      <c r="B3" s="214">
        <f>入力ｼｰﾄ!C13</f>
        <v>0</v>
      </c>
      <c r="C3" s="215"/>
      <c r="D3" s="216"/>
      <c r="E3" s="217" t="s">
        <v>252</v>
      </c>
      <c r="F3" s="240">
        <f>入力ｼｰﾄ!C15</f>
        <v>0</v>
      </c>
      <c r="G3" s="241"/>
      <c r="H3" s="242"/>
    </row>
    <row r="4" spans="1:8" ht="23" customHeight="1">
      <c r="A4" s="135" t="s">
        <v>253</v>
      </c>
      <c r="B4" s="219">
        <f>入力ｼｰﾄ!C14</f>
        <v>0</v>
      </c>
      <c r="C4" s="220"/>
      <c r="D4" s="221"/>
      <c r="E4" s="218"/>
      <c r="F4" s="243"/>
      <c r="G4" s="244"/>
      <c r="H4" s="245"/>
    </row>
    <row r="5" spans="1:8" ht="19" customHeight="1">
      <c r="A5" s="222" t="s">
        <v>254</v>
      </c>
      <c r="B5" s="139" t="s">
        <v>284</v>
      </c>
      <c r="C5" s="246">
        <f>入力ｼｰﾄ!C11</f>
        <v>0</v>
      </c>
      <c r="D5" s="246"/>
      <c r="E5" s="144"/>
      <c r="F5" s="144"/>
      <c r="G5" s="144"/>
      <c r="H5" s="137"/>
    </row>
    <row r="6" spans="1:8" ht="19" customHeight="1">
      <c r="A6" s="223"/>
      <c r="B6" s="146"/>
      <c r="C6" s="247">
        <f>入力ｼｰﾄ!C12</f>
        <v>0</v>
      </c>
      <c r="D6" s="247"/>
      <c r="E6" s="247"/>
      <c r="F6" s="247"/>
      <c r="G6" s="247"/>
      <c r="H6" s="248"/>
    </row>
    <row r="7" spans="1:8" ht="19" customHeight="1">
      <c r="A7" s="224"/>
      <c r="B7" s="140" t="s">
        <v>285</v>
      </c>
      <c r="C7" s="145">
        <f>入力ｼｰﾄ!C16</f>
        <v>0</v>
      </c>
      <c r="D7" s="145"/>
      <c r="E7" s="145"/>
      <c r="F7" s="145"/>
      <c r="G7" s="145"/>
      <c r="H7" s="138"/>
    </row>
    <row r="8" spans="1:8" ht="18" customHeight="1"/>
    <row r="9" spans="1:8" ht="19" customHeight="1">
      <c r="A9" s="133" t="s">
        <v>255</v>
      </c>
    </row>
    <row r="10" spans="1:8" ht="19" customHeight="1">
      <c r="A10" s="225" t="s">
        <v>256</v>
      </c>
      <c r="B10" s="225"/>
      <c r="C10" s="226" t="s">
        <v>257</v>
      </c>
      <c r="D10" s="227"/>
      <c r="E10" s="227"/>
      <c r="F10" s="227"/>
      <c r="G10" s="227"/>
      <c r="H10" s="228"/>
    </row>
    <row r="11" spans="1:8" ht="19" customHeight="1">
      <c r="A11" s="225"/>
      <c r="B11" s="225"/>
      <c r="C11" s="229" t="s">
        <v>346</v>
      </c>
      <c r="D11" s="230"/>
      <c r="E11" s="230"/>
      <c r="F11" s="230"/>
      <c r="G11" s="230"/>
      <c r="H11" s="231"/>
    </row>
    <row r="12" spans="1:8" ht="20" customHeight="1">
      <c r="A12" s="225" t="s">
        <v>258</v>
      </c>
      <c r="B12" s="225"/>
      <c r="C12" s="147" t="s">
        <v>259</v>
      </c>
      <c r="D12" s="249"/>
      <c r="E12" s="249"/>
      <c r="F12" s="249"/>
      <c r="G12" s="249"/>
      <c r="H12" s="250"/>
    </row>
    <row r="13" spans="1:8" ht="20" customHeight="1">
      <c r="A13" s="225" t="s">
        <v>260</v>
      </c>
      <c r="B13" s="225"/>
      <c r="C13" s="232"/>
      <c r="D13" s="233"/>
      <c r="E13" s="233"/>
      <c r="F13" s="233"/>
      <c r="G13" s="233"/>
      <c r="H13" s="234"/>
    </row>
    <row r="14" spans="1:8" ht="20" customHeight="1">
      <c r="A14" s="235" t="s">
        <v>261</v>
      </c>
      <c r="B14" s="236"/>
      <c r="C14" s="237" t="s">
        <v>347</v>
      </c>
      <c r="D14" s="238"/>
      <c r="E14" s="238"/>
      <c r="F14" s="238"/>
      <c r="G14" s="238"/>
      <c r="H14" s="239"/>
    </row>
    <row r="15" spans="1:8" ht="20" customHeight="1">
      <c r="A15" s="225" t="s">
        <v>12</v>
      </c>
      <c r="B15" s="225"/>
      <c r="C15" s="237" t="s">
        <v>348</v>
      </c>
      <c r="D15" s="238"/>
      <c r="E15" s="238"/>
      <c r="F15" s="238"/>
      <c r="G15" s="238"/>
      <c r="H15" s="239"/>
    </row>
    <row r="16" spans="1:8" ht="19" customHeight="1">
      <c r="A16" s="225" t="s">
        <v>262</v>
      </c>
      <c r="B16" s="225"/>
      <c r="C16" s="226" t="s">
        <v>287</v>
      </c>
      <c r="D16" s="227"/>
      <c r="E16" s="227"/>
      <c r="F16" s="227"/>
      <c r="G16" s="227"/>
      <c r="H16" s="228"/>
    </row>
    <row r="17" spans="1:10" ht="19" customHeight="1">
      <c r="A17" s="225"/>
      <c r="B17" s="225"/>
      <c r="C17" s="229" t="s">
        <v>288</v>
      </c>
      <c r="D17" s="230"/>
      <c r="E17" s="230"/>
      <c r="F17" s="230"/>
      <c r="G17" s="230"/>
      <c r="H17" s="231"/>
    </row>
    <row r="18" spans="1:10" ht="20" customHeight="1">
      <c r="A18" s="225" t="s">
        <v>263</v>
      </c>
      <c r="B18" s="225"/>
      <c r="C18" s="237" t="s">
        <v>264</v>
      </c>
      <c r="D18" s="238"/>
      <c r="E18" s="238"/>
      <c r="F18" s="238"/>
      <c r="G18" s="238"/>
      <c r="H18" s="239"/>
      <c r="J18" s="149" t="s">
        <v>292</v>
      </c>
    </row>
    <row r="19" spans="1:10" ht="19" customHeight="1">
      <c r="A19" s="225" t="s">
        <v>265</v>
      </c>
      <c r="B19" s="225"/>
      <c r="C19" s="226" t="s">
        <v>266</v>
      </c>
      <c r="D19" s="227"/>
      <c r="E19" s="227"/>
      <c r="F19" s="227"/>
      <c r="G19" s="227"/>
      <c r="H19" s="228"/>
      <c r="J19" s="149" t="s">
        <v>293</v>
      </c>
    </row>
    <row r="20" spans="1:10" ht="19" customHeight="1">
      <c r="A20" s="225"/>
      <c r="B20" s="225"/>
      <c r="C20" s="229" t="s">
        <v>267</v>
      </c>
      <c r="D20" s="230"/>
      <c r="E20" s="230"/>
      <c r="F20" s="230"/>
      <c r="G20" s="230"/>
      <c r="H20" s="231"/>
      <c r="J20" s="149" t="s">
        <v>295</v>
      </c>
    </row>
    <row r="21" spans="1:10" ht="20" customHeight="1">
      <c r="A21" s="225" t="s">
        <v>212</v>
      </c>
      <c r="B21" s="225"/>
      <c r="C21" s="237" t="s">
        <v>349</v>
      </c>
      <c r="D21" s="238"/>
      <c r="E21" s="238"/>
      <c r="F21" s="238"/>
      <c r="G21" s="238"/>
      <c r="H21" s="239"/>
    </row>
    <row r="22" spans="1:10" ht="20" customHeight="1">
      <c r="A22" s="225" t="s">
        <v>268</v>
      </c>
      <c r="B22" s="225"/>
      <c r="C22" s="237" t="s">
        <v>350</v>
      </c>
      <c r="D22" s="238"/>
      <c r="E22" s="238"/>
      <c r="F22" s="238"/>
      <c r="G22" s="238"/>
      <c r="H22" s="239"/>
    </row>
    <row r="23" spans="1:10" ht="20" customHeight="1">
      <c r="A23" s="225" t="s">
        <v>269</v>
      </c>
      <c r="B23" s="225"/>
      <c r="C23" s="237"/>
      <c r="D23" s="238"/>
      <c r="E23" s="238"/>
      <c r="F23" s="238"/>
      <c r="G23" s="238"/>
      <c r="H23" s="239"/>
    </row>
    <row r="24" spans="1:10" ht="19" customHeight="1">
      <c r="A24" s="251" t="s">
        <v>270</v>
      </c>
      <c r="B24" s="251"/>
      <c r="C24" s="226" t="s">
        <v>271</v>
      </c>
      <c r="D24" s="227"/>
      <c r="E24" s="227"/>
      <c r="F24" s="227"/>
      <c r="G24" s="227"/>
      <c r="H24" s="228"/>
    </row>
    <row r="25" spans="1:10" ht="19" customHeight="1">
      <c r="A25" s="251"/>
      <c r="B25" s="251"/>
      <c r="C25" s="252" t="s">
        <v>272</v>
      </c>
      <c r="D25" s="253"/>
      <c r="E25" s="253"/>
      <c r="F25" s="253"/>
      <c r="G25" s="253"/>
      <c r="H25" s="254"/>
    </row>
    <row r="26" spans="1:10" ht="19" customHeight="1">
      <c r="A26" s="251"/>
      <c r="B26" s="251"/>
      <c r="C26" s="229" t="s">
        <v>273</v>
      </c>
      <c r="D26" s="230"/>
      <c r="E26" s="230"/>
      <c r="F26" s="230"/>
      <c r="G26" s="230"/>
      <c r="H26" s="231"/>
    </row>
    <row r="27" spans="1:10" ht="20" customHeight="1">
      <c r="A27" s="225" t="s">
        <v>274</v>
      </c>
      <c r="B27" s="225"/>
      <c r="C27" s="237"/>
      <c r="D27" s="238"/>
      <c r="E27" s="238"/>
      <c r="F27" s="238"/>
      <c r="G27" s="238"/>
      <c r="H27" s="239"/>
    </row>
    <row r="29" spans="1:10">
      <c r="A29" s="255" t="s">
        <v>351</v>
      </c>
      <c r="B29" s="255"/>
      <c r="C29" s="255"/>
      <c r="I29" s="149" t="s">
        <v>289</v>
      </c>
    </row>
    <row r="30" spans="1:10" ht="10" customHeight="1"/>
    <row r="31" spans="1:10">
      <c r="D31" s="133" t="s">
        <v>275</v>
      </c>
      <c r="E31" s="133" t="s">
        <v>276</v>
      </c>
      <c r="F31" s="255">
        <f>入力ｼｰﾄ!C2</f>
        <v>0</v>
      </c>
      <c r="G31" s="255"/>
      <c r="H31" s="255"/>
    </row>
    <row r="33" spans="4:9">
      <c r="E33" s="133" t="s">
        <v>277</v>
      </c>
      <c r="F33" s="255">
        <f>入力ｼｰﾄ!C6</f>
        <v>0</v>
      </c>
      <c r="G33" s="255"/>
      <c r="H33" s="148" t="s">
        <v>237</v>
      </c>
      <c r="I33" s="150" t="s">
        <v>290</v>
      </c>
    </row>
    <row r="34" spans="4:9">
      <c r="H34" s="136"/>
    </row>
    <row r="35" spans="4:9">
      <c r="H35" s="136"/>
    </row>
    <row r="36" spans="4:9">
      <c r="D36" s="133" t="s">
        <v>278</v>
      </c>
      <c r="E36" s="133" t="s">
        <v>276</v>
      </c>
      <c r="F36" s="256">
        <f>入力ｼｰﾄ!C12</f>
        <v>0</v>
      </c>
      <c r="G36" s="256"/>
      <c r="H36" s="256"/>
    </row>
    <row r="37" spans="4:9">
      <c r="H37" s="136"/>
    </row>
    <row r="38" spans="4:9">
      <c r="E38" s="133" t="s">
        <v>277</v>
      </c>
      <c r="F38" s="255">
        <f>入力ｼｰﾄ!C14</f>
        <v>0</v>
      </c>
      <c r="G38" s="255"/>
      <c r="H38" s="148" t="s">
        <v>237</v>
      </c>
      <c r="I38" s="150" t="s">
        <v>291</v>
      </c>
    </row>
  </sheetData>
  <mergeCells count="44">
    <mergeCell ref="F31:H31"/>
    <mergeCell ref="F33:G33"/>
    <mergeCell ref="F36:H36"/>
    <mergeCell ref="F38:G38"/>
    <mergeCell ref="A29:C29"/>
    <mergeCell ref="A27:B27"/>
    <mergeCell ref="C27:H27"/>
    <mergeCell ref="F3:H4"/>
    <mergeCell ref="C5:D5"/>
    <mergeCell ref="C6:H6"/>
    <mergeCell ref="D12:H12"/>
    <mergeCell ref="A22:B22"/>
    <mergeCell ref="C22:H22"/>
    <mergeCell ref="A23:B23"/>
    <mergeCell ref="C23:H23"/>
    <mergeCell ref="A24:B26"/>
    <mergeCell ref="C24:H24"/>
    <mergeCell ref="C25:H25"/>
    <mergeCell ref="C26:H26"/>
    <mergeCell ref="A18:B18"/>
    <mergeCell ref="C18:H18"/>
    <mergeCell ref="A19:B20"/>
    <mergeCell ref="C19:H19"/>
    <mergeCell ref="C20:H20"/>
    <mergeCell ref="A21:B21"/>
    <mergeCell ref="C21:H21"/>
    <mergeCell ref="A14:B14"/>
    <mergeCell ref="C14:H14"/>
    <mergeCell ref="A15:B15"/>
    <mergeCell ref="C15:H15"/>
    <mergeCell ref="A16:B17"/>
    <mergeCell ref="C16:H16"/>
    <mergeCell ref="C17:H17"/>
    <mergeCell ref="A10:B11"/>
    <mergeCell ref="C10:H10"/>
    <mergeCell ref="C11:H11"/>
    <mergeCell ref="A12:B12"/>
    <mergeCell ref="A13:B13"/>
    <mergeCell ref="C13:H13"/>
    <mergeCell ref="A1:H1"/>
    <mergeCell ref="B3:D3"/>
    <mergeCell ref="E3:E4"/>
    <mergeCell ref="B4:D4"/>
    <mergeCell ref="A5:A7"/>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J43"/>
  <sheetViews>
    <sheetView tabSelected="1" topLeftCell="A3" zoomScale="75" zoomScaleNormal="75" workbookViewId="0">
      <selection activeCell="E49" sqref="E49"/>
    </sheetView>
  </sheetViews>
  <sheetFormatPr baseColWidth="10" defaultColWidth="9" defaultRowHeight="15"/>
  <cols>
    <col min="1" max="1" width="8.1640625" style="2" bestFit="1" customWidth="1"/>
    <col min="2" max="3" width="6.1640625" style="1" bestFit="1" customWidth="1"/>
    <col min="4" max="4" width="4" style="2" bestFit="1" customWidth="1"/>
    <col min="5" max="5" width="7.33203125" style="1" bestFit="1" customWidth="1"/>
    <col min="6" max="7" width="6.1640625" style="1" hidden="1" customWidth="1"/>
    <col min="8" max="8" width="7.33203125" style="1" bestFit="1" customWidth="1"/>
    <col min="9" max="9" width="4" style="1" bestFit="1" customWidth="1"/>
    <col min="10" max="10" width="7.33203125" style="1" bestFit="1" customWidth="1"/>
    <col min="11" max="11" width="5.1640625" style="1" hidden="1" customWidth="1"/>
    <col min="12" max="12" width="6.1640625" style="1" hidden="1" customWidth="1"/>
    <col min="13" max="13" width="7" style="1" bestFit="1" customWidth="1"/>
    <col min="14" max="14" width="6.1640625" style="1" bestFit="1" customWidth="1"/>
    <col min="15" max="15" width="7.33203125" style="1" bestFit="1" customWidth="1"/>
    <col min="16" max="16" width="4" style="1" bestFit="1" customWidth="1"/>
    <col min="17" max="17" width="8.33203125" style="1" bestFit="1" customWidth="1"/>
    <col min="18" max="18" width="4" style="1" bestFit="1" customWidth="1"/>
    <col min="19" max="19" width="9.5" style="1" bestFit="1" customWidth="1"/>
    <col min="20" max="20" width="4" style="1" bestFit="1" customWidth="1"/>
    <col min="21" max="21" width="8.33203125" style="1" customWidth="1"/>
    <col min="22" max="22" width="4" style="1" customWidth="1"/>
    <col min="23" max="23" width="6" style="1" bestFit="1" customWidth="1"/>
    <col min="24" max="24" width="7.5" style="1" customWidth="1"/>
    <col min="25" max="25" width="4" style="1" customWidth="1"/>
    <col min="26" max="26" width="6" style="1" bestFit="1" customWidth="1"/>
    <col min="27" max="27" width="7.5" style="1" customWidth="1"/>
    <col min="28" max="28" width="4" style="101" bestFit="1" customWidth="1"/>
    <col min="29" max="29" width="7.5" style="1" customWidth="1"/>
    <col min="30" max="30" width="4" style="1" bestFit="1" customWidth="1"/>
    <col min="31" max="31" width="6" style="3" bestFit="1" customWidth="1"/>
    <col min="32" max="32" width="8.33203125" style="3" bestFit="1" customWidth="1"/>
    <col min="33" max="33" width="3.5" style="3" bestFit="1" customWidth="1"/>
    <col min="34" max="34" width="9.5" style="1" bestFit="1" customWidth="1"/>
    <col min="35" max="35" width="3.6640625" style="1" bestFit="1" customWidth="1"/>
    <col min="36" max="36" width="25.1640625" style="1" bestFit="1" customWidth="1"/>
    <col min="37" max="16384" width="9" style="1"/>
  </cols>
  <sheetData>
    <row r="1" spans="1:36" ht="17">
      <c r="A1" s="257" t="s">
        <v>20</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row>
    <row r="2" spans="1:36" s="3" customFormat="1">
      <c r="A2" s="4"/>
      <c r="B2" s="4"/>
      <c r="C2" s="4"/>
      <c r="D2" s="4"/>
      <c r="E2" s="4"/>
      <c r="F2" s="4"/>
      <c r="G2" s="4"/>
      <c r="H2" s="4"/>
      <c r="I2" s="4"/>
      <c r="J2" s="4"/>
      <c r="K2" s="4"/>
      <c r="L2" s="4"/>
      <c r="M2" s="4"/>
      <c r="N2" s="4"/>
      <c r="O2" s="4"/>
      <c r="P2" s="4"/>
      <c r="Q2" s="4"/>
      <c r="R2" s="4"/>
      <c r="S2" s="4"/>
      <c r="T2" s="4"/>
      <c r="U2" s="4"/>
      <c r="V2" s="4"/>
      <c r="W2" s="4"/>
      <c r="X2" s="4"/>
      <c r="Y2" s="4"/>
      <c r="Z2" s="4"/>
      <c r="AB2" s="5"/>
    </row>
    <row r="3" spans="1:36" s="3" customFormat="1">
      <c r="A3" s="4"/>
      <c r="B3" s="5" t="s">
        <v>21</v>
      </c>
      <c r="D3" s="4"/>
      <c r="E3" s="258">
        <f>入力ｼｰﾄ!C6</f>
        <v>0</v>
      </c>
      <c r="F3" s="258"/>
      <c r="G3" s="258"/>
      <c r="H3" s="258"/>
      <c r="I3" s="4"/>
      <c r="J3" s="4"/>
      <c r="K3" s="4"/>
      <c r="L3" s="4"/>
      <c r="M3" s="4"/>
      <c r="N3" s="4"/>
      <c r="O3" s="4"/>
      <c r="P3" s="4"/>
      <c r="Q3" s="4"/>
      <c r="R3" s="4"/>
      <c r="S3" s="4"/>
      <c r="T3" s="4"/>
      <c r="U3" s="4"/>
      <c r="V3" s="4"/>
      <c r="W3" s="4"/>
      <c r="X3" s="4"/>
      <c r="Y3" s="4"/>
      <c r="Z3" s="4"/>
      <c r="AB3" s="5"/>
    </row>
    <row r="4" spans="1:36" s="3" customFormat="1">
      <c r="A4" s="4"/>
      <c r="B4" s="5"/>
      <c r="D4" s="4"/>
      <c r="E4" s="38"/>
      <c r="F4" s="38"/>
      <c r="G4" s="38"/>
      <c r="H4" s="38"/>
      <c r="I4" s="4"/>
      <c r="J4" s="4"/>
      <c r="K4" s="4"/>
      <c r="L4" s="4"/>
      <c r="M4" s="4"/>
      <c r="N4" s="4"/>
      <c r="O4" s="4"/>
      <c r="P4" s="4"/>
      <c r="Q4" s="4"/>
      <c r="R4" s="4"/>
      <c r="S4" s="4"/>
      <c r="T4" s="4"/>
      <c r="U4" s="4"/>
      <c r="V4" s="4"/>
      <c r="W4" s="4"/>
      <c r="X4" s="4"/>
      <c r="Y4" s="4"/>
      <c r="Z4" s="4"/>
      <c r="AB4" s="5"/>
    </row>
    <row r="5" spans="1:36" s="3" customFormat="1">
      <c r="A5" s="4"/>
      <c r="B5" s="5" t="s">
        <v>188</v>
      </c>
      <c r="D5" s="4"/>
      <c r="E5" s="258">
        <f>入力ｼｰﾄ!C14</f>
        <v>0</v>
      </c>
      <c r="F5" s="258"/>
      <c r="G5" s="258"/>
      <c r="H5" s="258"/>
      <c r="I5" s="4"/>
      <c r="J5" s="4"/>
      <c r="K5" s="4"/>
      <c r="L5" s="4"/>
      <c r="M5" s="4"/>
      <c r="N5" s="4"/>
      <c r="O5" s="4"/>
      <c r="P5" s="4"/>
      <c r="Q5" s="4"/>
      <c r="R5" s="4"/>
      <c r="S5" s="4"/>
      <c r="T5" s="4"/>
      <c r="U5" s="4"/>
      <c r="V5" s="4"/>
      <c r="W5" s="4"/>
      <c r="X5" s="4"/>
      <c r="Y5" s="4"/>
      <c r="Z5" s="4"/>
      <c r="AB5" s="5"/>
    </row>
    <row r="6" spans="1:36" s="3" customFormat="1">
      <c r="A6" s="4"/>
      <c r="D6" s="4"/>
      <c r="AB6" s="5"/>
    </row>
    <row r="7" spans="1:36" s="3" customFormat="1" ht="18.75" customHeight="1">
      <c r="A7" s="271" t="s">
        <v>0</v>
      </c>
      <c r="B7" s="271" t="s">
        <v>1</v>
      </c>
      <c r="C7" s="274" t="s">
        <v>9</v>
      </c>
      <c r="D7" s="275"/>
      <c r="E7" s="275"/>
      <c r="F7" s="275"/>
      <c r="G7" s="276"/>
      <c r="H7" s="274" t="s">
        <v>12</v>
      </c>
      <c r="I7" s="275"/>
      <c r="J7" s="275"/>
      <c r="K7" s="275"/>
      <c r="L7" s="276"/>
      <c r="M7" s="259" t="s">
        <v>9</v>
      </c>
      <c r="N7" s="260"/>
      <c r="O7" s="265" t="s">
        <v>15</v>
      </c>
      <c r="P7" s="265"/>
      <c r="Q7" s="265"/>
      <c r="R7" s="265"/>
      <c r="S7" s="259" t="s">
        <v>19</v>
      </c>
      <c r="T7" s="266"/>
      <c r="U7" s="266"/>
      <c r="V7" s="260"/>
      <c r="W7" s="277" t="s">
        <v>189</v>
      </c>
      <c r="X7" s="278"/>
      <c r="Y7" s="279"/>
      <c r="Z7" s="277" t="s">
        <v>23</v>
      </c>
      <c r="AA7" s="278"/>
      <c r="AB7" s="278"/>
      <c r="AC7" s="278"/>
      <c r="AD7" s="279"/>
      <c r="AE7" s="259" t="s">
        <v>180</v>
      </c>
      <c r="AF7" s="266"/>
      <c r="AG7" s="266"/>
      <c r="AH7" s="266"/>
      <c r="AI7" s="260"/>
      <c r="AJ7" s="271" t="s">
        <v>181</v>
      </c>
    </row>
    <row r="8" spans="1:36" s="3" customFormat="1">
      <c r="A8" s="272"/>
      <c r="B8" s="272"/>
      <c r="C8" s="259" t="s">
        <v>11</v>
      </c>
      <c r="D8" s="266" t="s">
        <v>190</v>
      </c>
      <c r="E8" s="283" t="s">
        <v>14</v>
      </c>
      <c r="F8" s="285" t="s">
        <v>13</v>
      </c>
      <c r="G8" s="260"/>
      <c r="H8" s="259" t="s">
        <v>206</v>
      </c>
      <c r="I8" s="266" t="s">
        <v>191</v>
      </c>
      <c r="J8" s="283" t="s">
        <v>207</v>
      </c>
      <c r="K8" s="285" t="s">
        <v>13</v>
      </c>
      <c r="L8" s="260"/>
      <c r="M8" s="261"/>
      <c r="N8" s="262"/>
      <c r="O8" s="263" t="s">
        <v>192</v>
      </c>
      <c r="P8" s="264"/>
      <c r="Q8" s="287" t="s">
        <v>193</v>
      </c>
      <c r="R8" s="287"/>
      <c r="S8" s="261"/>
      <c r="T8" s="267"/>
      <c r="U8" s="268"/>
      <c r="V8" s="264"/>
      <c r="W8" s="280"/>
      <c r="X8" s="281"/>
      <c r="Y8" s="282"/>
      <c r="Z8" s="280"/>
      <c r="AA8" s="281"/>
      <c r="AB8" s="281"/>
      <c r="AC8" s="281"/>
      <c r="AD8" s="282"/>
      <c r="AE8" s="127" t="s">
        <v>194</v>
      </c>
      <c r="AF8" s="163"/>
      <c r="AG8" s="57" t="s">
        <v>16</v>
      </c>
      <c r="AH8" s="288" t="s">
        <v>195</v>
      </c>
      <c r="AI8" s="289"/>
      <c r="AJ8" s="272"/>
    </row>
    <row r="9" spans="1:36" s="3" customFormat="1">
      <c r="A9" s="273"/>
      <c r="B9" s="273"/>
      <c r="C9" s="263"/>
      <c r="D9" s="268"/>
      <c r="E9" s="284"/>
      <c r="F9" s="286"/>
      <c r="G9" s="264"/>
      <c r="H9" s="263"/>
      <c r="I9" s="268"/>
      <c r="J9" s="284"/>
      <c r="K9" s="286"/>
      <c r="L9" s="264"/>
      <c r="M9" s="263"/>
      <c r="N9" s="264"/>
      <c r="O9" s="157"/>
      <c r="P9" s="58" t="s">
        <v>16</v>
      </c>
      <c r="Q9" s="158"/>
      <c r="R9" s="57" t="s">
        <v>16</v>
      </c>
      <c r="S9" s="59"/>
      <c r="T9" s="60"/>
      <c r="U9" s="269" t="s">
        <v>195</v>
      </c>
      <c r="V9" s="270"/>
      <c r="W9" s="125" t="s">
        <v>247</v>
      </c>
      <c r="X9" s="162"/>
      <c r="Y9" s="57" t="s">
        <v>16</v>
      </c>
      <c r="Z9" s="54" t="s">
        <v>208</v>
      </c>
      <c r="AA9" s="164"/>
      <c r="AB9" s="57" t="s">
        <v>16</v>
      </c>
      <c r="AC9" s="269" t="s">
        <v>195</v>
      </c>
      <c r="AD9" s="270"/>
      <c r="AE9" s="128" t="s">
        <v>196</v>
      </c>
      <c r="AF9" s="163"/>
      <c r="AG9" s="57" t="s">
        <v>16</v>
      </c>
      <c r="AH9" s="290"/>
      <c r="AI9" s="291"/>
      <c r="AJ9" s="273"/>
    </row>
    <row r="10" spans="1:36" s="3" customFormat="1" ht="18.75" customHeight="1">
      <c r="A10" s="61">
        <v>44105</v>
      </c>
      <c r="B10" s="62" t="s">
        <v>352</v>
      </c>
      <c r="C10" s="160"/>
      <c r="D10" s="64" t="s">
        <v>197</v>
      </c>
      <c r="E10" s="161"/>
      <c r="F10" s="66">
        <f>(E10-C10)*24</f>
        <v>0</v>
      </c>
      <c r="G10" s="67" t="s">
        <v>198</v>
      </c>
      <c r="H10" s="160"/>
      <c r="I10" s="64" t="s">
        <v>10</v>
      </c>
      <c r="J10" s="159"/>
      <c r="K10" s="69">
        <f>(J10-H10)*24</f>
        <v>0</v>
      </c>
      <c r="L10" s="67" t="s">
        <v>198</v>
      </c>
      <c r="M10" s="70">
        <f t="shared" ref="M10:M40" si="0">F10-K10</f>
        <v>0</v>
      </c>
      <c r="N10" s="71" t="s">
        <v>198</v>
      </c>
      <c r="O10" s="72">
        <f>IF(M10&gt;0,$O$9,0)</f>
        <v>0</v>
      </c>
      <c r="P10" s="57" t="s">
        <v>16</v>
      </c>
      <c r="Q10" s="72">
        <f>IF($O$9=0,$Q$9,0)</f>
        <v>0</v>
      </c>
      <c r="R10" s="57" t="s">
        <v>16</v>
      </c>
      <c r="S10" s="72">
        <f>IF($O$9&gt;0,M10*O10,Q10)</f>
        <v>0</v>
      </c>
      <c r="T10" s="57" t="s">
        <v>16</v>
      </c>
      <c r="U10" s="73">
        <f>IF(O10&gt;0,O10*0.4*M10,Q10*0.4)</f>
        <v>0</v>
      </c>
      <c r="V10" s="57" t="s">
        <v>16</v>
      </c>
      <c r="W10" s="294"/>
      <c r="X10" s="295"/>
      <c r="Y10" s="296"/>
      <c r="Z10" s="102"/>
      <c r="AA10" s="132" t="str">
        <f>IF(M10&gt;0,$AA$9,"")</f>
        <v/>
      </c>
      <c r="AB10" s="57" t="s">
        <v>16</v>
      </c>
      <c r="AC10" s="73" t="str">
        <f>IF(AA10=0,0,AA10)</f>
        <v/>
      </c>
      <c r="AD10" s="57" t="s">
        <v>16</v>
      </c>
      <c r="AE10" s="292">
        <f>IF($AF$9=0,0,$AF$9)</f>
        <v>0</v>
      </c>
      <c r="AF10" s="293"/>
      <c r="AG10" s="74" t="s">
        <v>16</v>
      </c>
      <c r="AH10" s="75">
        <f>IF(AE10&gt;=6000,6000,AE10)</f>
        <v>0</v>
      </c>
      <c r="AI10" s="74" t="s">
        <v>16</v>
      </c>
      <c r="AJ10" s="76"/>
    </row>
    <row r="11" spans="1:36" s="3" customFormat="1" ht="18.75" customHeight="1">
      <c r="A11" s="61">
        <v>44106</v>
      </c>
      <c r="B11" s="212" t="s">
        <v>6</v>
      </c>
      <c r="C11" s="63"/>
      <c r="D11" s="64" t="s">
        <v>199</v>
      </c>
      <c r="E11" s="65"/>
      <c r="F11" s="66">
        <f t="shared" ref="F11:F39" si="1">(E11-C11)*24</f>
        <v>0</v>
      </c>
      <c r="G11" s="67" t="s">
        <v>198</v>
      </c>
      <c r="H11" s="63"/>
      <c r="I11" s="64" t="s">
        <v>199</v>
      </c>
      <c r="J11" s="68"/>
      <c r="K11" s="69">
        <f t="shared" ref="K11:K39" si="2">(J11-H11)*24</f>
        <v>0</v>
      </c>
      <c r="L11" s="67" t="s">
        <v>198</v>
      </c>
      <c r="M11" s="70">
        <f t="shared" si="0"/>
        <v>0</v>
      </c>
      <c r="N11" s="71" t="s">
        <v>198</v>
      </c>
      <c r="O11" s="72">
        <f t="shared" ref="O11:O40" si="3">IF(M11&gt;0,$O$9,0)</f>
        <v>0</v>
      </c>
      <c r="P11" s="57" t="s">
        <v>16</v>
      </c>
      <c r="Q11" s="72">
        <f t="shared" ref="Q11:Q40" si="4">IF($O$9=0,$Q$9,0)</f>
        <v>0</v>
      </c>
      <c r="R11" s="57" t="s">
        <v>16</v>
      </c>
      <c r="S11" s="72">
        <f>IF($O$9&gt;0,M11*O11,Q11)</f>
        <v>0</v>
      </c>
      <c r="T11" s="57" t="s">
        <v>16</v>
      </c>
      <c r="U11" s="73">
        <f>IF(O11&gt;0,O11*0.4*M11,Q11*0.4)</f>
        <v>0</v>
      </c>
      <c r="V11" s="57" t="s">
        <v>16</v>
      </c>
      <c r="W11" s="297"/>
      <c r="X11" s="298"/>
      <c r="Y11" s="299"/>
      <c r="Z11" s="103"/>
      <c r="AA11" s="132" t="str">
        <f t="shared" ref="AA11:AA40" si="5">IF(M11&gt;0,$AA$9,"")</f>
        <v/>
      </c>
      <c r="AB11" s="57" t="s">
        <v>16</v>
      </c>
      <c r="AC11" s="73" t="str">
        <f t="shared" ref="AC11:AC40" si="6">IF(AA11=0,0,AA11)</f>
        <v/>
      </c>
      <c r="AD11" s="57" t="s">
        <v>16</v>
      </c>
      <c r="AE11" s="292">
        <f t="shared" ref="AE11:AE40" si="7">IF($AF$9=0,0,$AF$9)</f>
        <v>0</v>
      </c>
      <c r="AF11" s="293"/>
      <c r="AG11" s="74" t="s">
        <v>16</v>
      </c>
      <c r="AH11" s="75">
        <f t="shared" ref="AH11:AH39" si="8">IF(AE11&gt;=6000,6000,AE11)</f>
        <v>0</v>
      </c>
      <c r="AI11" s="74" t="s">
        <v>16</v>
      </c>
      <c r="AJ11" s="76"/>
    </row>
    <row r="12" spans="1:36" s="3" customFormat="1" ht="18.75" customHeight="1">
      <c r="A12" s="61">
        <v>44107</v>
      </c>
      <c r="B12" s="212" t="s">
        <v>7</v>
      </c>
      <c r="C12" s="77"/>
      <c r="D12" s="64" t="s">
        <v>199</v>
      </c>
      <c r="E12" s="78"/>
      <c r="F12" s="66">
        <f t="shared" si="1"/>
        <v>0</v>
      </c>
      <c r="G12" s="67" t="s">
        <v>198</v>
      </c>
      <c r="H12" s="77"/>
      <c r="I12" s="64" t="s">
        <v>200</v>
      </c>
      <c r="J12" s="79"/>
      <c r="K12" s="69">
        <f t="shared" si="2"/>
        <v>0</v>
      </c>
      <c r="L12" s="67" t="s">
        <v>198</v>
      </c>
      <c r="M12" s="70">
        <f t="shared" si="0"/>
        <v>0</v>
      </c>
      <c r="N12" s="71" t="s">
        <v>198</v>
      </c>
      <c r="O12" s="72">
        <f t="shared" si="3"/>
        <v>0</v>
      </c>
      <c r="P12" s="57" t="s">
        <v>16</v>
      </c>
      <c r="Q12" s="72">
        <f t="shared" si="4"/>
        <v>0</v>
      </c>
      <c r="R12" s="57" t="s">
        <v>16</v>
      </c>
      <c r="S12" s="72">
        <f t="shared" ref="S12:S40" si="9">IF($O$9&gt;0,M12*O12,Q12)</f>
        <v>0</v>
      </c>
      <c r="T12" s="57" t="s">
        <v>16</v>
      </c>
      <c r="U12" s="73">
        <f t="shared" ref="U12:U40" si="10">IF(O12&gt;0,O12*0.4*M12,Q12*0.4)</f>
        <v>0</v>
      </c>
      <c r="V12" s="57" t="s">
        <v>16</v>
      </c>
      <c r="W12" s="297"/>
      <c r="X12" s="298"/>
      <c r="Y12" s="299"/>
      <c r="Z12" s="103"/>
      <c r="AA12" s="132" t="str">
        <f t="shared" si="5"/>
        <v/>
      </c>
      <c r="AB12" s="57" t="s">
        <v>16</v>
      </c>
      <c r="AC12" s="73" t="str">
        <f t="shared" si="6"/>
        <v/>
      </c>
      <c r="AD12" s="57" t="s">
        <v>16</v>
      </c>
      <c r="AE12" s="292">
        <f t="shared" si="7"/>
        <v>0</v>
      </c>
      <c r="AF12" s="293"/>
      <c r="AG12" s="74" t="s">
        <v>16</v>
      </c>
      <c r="AH12" s="75">
        <f t="shared" si="8"/>
        <v>0</v>
      </c>
      <c r="AI12" s="74" t="s">
        <v>16</v>
      </c>
      <c r="AJ12" s="76"/>
    </row>
    <row r="13" spans="1:36" s="3" customFormat="1" ht="18.75" customHeight="1">
      <c r="A13" s="61">
        <v>44108</v>
      </c>
      <c r="B13" s="212" t="s">
        <v>8</v>
      </c>
      <c r="C13" s="77"/>
      <c r="D13" s="64" t="s">
        <v>199</v>
      </c>
      <c r="E13" s="78"/>
      <c r="F13" s="66">
        <f t="shared" si="1"/>
        <v>0</v>
      </c>
      <c r="G13" s="67" t="s">
        <v>198</v>
      </c>
      <c r="H13" s="77"/>
      <c r="I13" s="64" t="s">
        <v>199</v>
      </c>
      <c r="J13" s="79"/>
      <c r="K13" s="69">
        <f t="shared" si="2"/>
        <v>0</v>
      </c>
      <c r="L13" s="67" t="s">
        <v>198</v>
      </c>
      <c r="M13" s="70">
        <f t="shared" si="0"/>
        <v>0</v>
      </c>
      <c r="N13" s="71" t="s">
        <v>198</v>
      </c>
      <c r="O13" s="72">
        <f t="shared" si="3"/>
        <v>0</v>
      </c>
      <c r="P13" s="57" t="s">
        <v>16</v>
      </c>
      <c r="Q13" s="72">
        <f t="shared" si="4"/>
        <v>0</v>
      </c>
      <c r="R13" s="57" t="s">
        <v>16</v>
      </c>
      <c r="S13" s="72">
        <f t="shared" si="9"/>
        <v>0</v>
      </c>
      <c r="T13" s="57" t="s">
        <v>16</v>
      </c>
      <c r="U13" s="73">
        <f t="shared" si="10"/>
        <v>0</v>
      </c>
      <c r="V13" s="57" t="s">
        <v>16</v>
      </c>
      <c r="W13" s="297"/>
      <c r="X13" s="298"/>
      <c r="Y13" s="299"/>
      <c r="Z13" s="103"/>
      <c r="AA13" s="132" t="str">
        <f t="shared" si="5"/>
        <v/>
      </c>
      <c r="AB13" s="57" t="s">
        <v>16</v>
      </c>
      <c r="AC13" s="73" t="str">
        <f t="shared" si="6"/>
        <v/>
      </c>
      <c r="AD13" s="57" t="s">
        <v>16</v>
      </c>
      <c r="AE13" s="292">
        <f t="shared" si="7"/>
        <v>0</v>
      </c>
      <c r="AF13" s="293"/>
      <c r="AG13" s="74" t="s">
        <v>16</v>
      </c>
      <c r="AH13" s="75">
        <f t="shared" si="8"/>
        <v>0</v>
      </c>
      <c r="AI13" s="74" t="s">
        <v>16</v>
      </c>
      <c r="AJ13" s="76"/>
    </row>
    <row r="14" spans="1:36" s="3" customFormat="1" ht="18.75" customHeight="1">
      <c r="A14" s="61">
        <v>44109</v>
      </c>
      <c r="B14" s="212" t="s">
        <v>2</v>
      </c>
      <c r="C14" s="63"/>
      <c r="D14" s="64" t="s">
        <v>199</v>
      </c>
      <c r="E14" s="65"/>
      <c r="F14" s="66">
        <f t="shared" si="1"/>
        <v>0</v>
      </c>
      <c r="G14" s="67" t="s">
        <v>198</v>
      </c>
      <c r="H14" s="63"/>
      <c r="I14" s="64" t="s">
        <v>201</v>
      </c>
      <c r="J14" s="68"/>
      <c r="K14" s="69">
        <f t="shared" si="2"/>
        <v>0</v>
      </c>
      <c r="L14" s="67" t="s">
        <v>198</v>
      </c>
      <c r="M14" s="70">
        <f t="shared" si="0"/>
        <v>0</v>
      </c>
      <c r="N14" s="71" t="s">
        <v>198</v>
      </c>
      <c r="O14" s="72">
        <f t="shared" si="3"/>
        <v>0</v>
      </c>
      <c r="P14" s="57" t="s">
        <v>16</v>
      </c>
      <c r="Q14" s="72">
        <f t="shared" si="4"/>
        <v>0</v>
      </c>
      <c r="R14" s="57" t="s">
        <v>16</v>
      </c>
      <c r="S14" s="72">
        <f t="shared" si="9"/>
        <v>0</v>
      </c>
      <c r="T14" s="57" t="s">
        <v>16</v>
      </c>
      <c r="U14" s="73">
        <f t="shared" si="10"/>
        <v>0</v>
      </c>
      <c r="V14" s="57" t="s">
        <v>16</v>
      </c>
      <c r="W14" s="297"/>
      <c r="X14" s="298"/>
      <c r="Y14" s="299"/>
      <c r="Z14" s="103"/>
      <c r="AA14" s="132" t="str">
        <f t="shared" si="5"/>
        <v/>
      </c>
      <c r="AB14" s="57" t="s">
        <v>16</v>
      </c>
      <c r="AC14" s="73" t="str">
        <f t="shared" si="6"/>
        <v/>
      </c>
      <c r="AD14" s="57" t="s">
        <v>16</v>
      </c>
      <c r="AE14" s="292">
        <f t="shared" si="7"/>
        <v>0</v>
      </c>
      <c r="AF14" s="293"/>
      <c r="AG14" s="74" t="s">
        <v>16</v>
      </c>
      <c r="AH14" s="75">
        <f t="shared" si="8"/>
        <v>0</v>
      </c>
      <c r="AI14" s="74" t="s">
        <v>16</v>
      </c>
      <c r="AJ14" s="76"/>
    </row>
    <row r="15" spans="1:36" s="3" customFormat="1" ht="18.75" customHeight="1">
      <c r="A15" s="61">
        <v>44110</v>
      </c>
      <c r="B15" s="212" t="s">
        <v>3</v>
      </c>
      <c r="C15" s="77"/>
      <c r="D15" s="64" t="s">
        <v>199</v>
      </c>
      <c r="E15" s="78"/>
      <c r="F15" s="66">
        <f t="shared" si="1"/>
        <v>0</v>
      </c>
      <c r="G15" s="67" t="s">
        <v>198</v>
      </c>
      <c r="H15" s="77"/>
      <c r="I15" s="64" t="s">
        <v>199</v>
      </c>
      <c r="J15" s="79"/>
      <c r="K15" s="69">
        <f t="shared" si="2"/>
        <v>0</v>
      </c>
      <c r="L15" s="67" t="s">
        <v>198</v>
      </c>
      <c r="M15" s="70">
        <f t="shared" si="0"/>
        <v>0</v>
      </c>
      <c r="N15" s="71" t="s">
        <v>198</v>
      </c>
      <c r="O15" s="72">
        <f t="shared" si="3"/>
        <v>0</v>
      </c>
      <c r="P15" s="57" t="s">
        <v>16</v>
      </c>
      <c r="Q15" s="72">
        <f t="shared" si="4"/>
        <v>0</v>
      </c>
      <c r="R15" s="57" t="s">
        <v>16</v>
      </c>
      <c r="S15" s="72">
        <f t="shared" si="9"/>
        <v>0</v>
      </c>
      <c r="T15" s="57" t="s">
        <v>16</v>
      </c>
      <c r="U15" s="73">
        <f t="shared" si="10"/>
        <v>0</v>
      </c>
      <c r="V15" s="57" t="s">
        <v>16</v>
      </c>
      <c r="W15" s="297"/>
      <c r="X15" s="298"/>
      <c r="Y15" s="299"/>
      <c r="Z15" s="103"/>
      <c r="AA15" s="132" t="str">
        <f t="shared" si="5"/>
        <v/>
      </c>
      <c r="AB15" s="57" t="s">
        <v>16</v>
      </c>
      <c r="AC15" s="73" t="str">
        <f t="shared" si="6"/>
        <v/>
      </c>
      <c r="AD15" s="57" t="s">
        <v>16</v>
      </c>
      <c r="AE15" s="292">
        <f t="shared" si="7"/>
        <v>0</v>
      </c>
      <c r="AF15" s="293"/>
      <c r="AG15" s="74" t="s">
        <v>16</v>
      </c>
      <c r="AH15" s="75">
        <f t="shared" si="8"/>
        <v>0</v>
      </c>
      <c r="AI15" s="74" t="s">
        <v>16</v>
      </c>
      <c r="AJ15" s="76"/>
    </row>
    <row r="16" spans="1:36" s="3" customFormat="1" ht="18.75" customHeight="1">
      <c r="A16" s="61">
        <v>44111</v>
      </c>
      <c r="B16" s="212" t="s">
        <v>4</v>
      </c>
      <c r="C16" s="77"/>
      <c r="D16" s="64" t="s">
        <v>201</v>
      </c>
      <c r="E16" s="78"/>
      <c r="F16" s="66">
        <f t="shared" si="1"/>
        <v>0</v>
      </c>
      <c r="G16" s="67" t="s">
        <v>198</v>
      </c>
      <c r="H16" s="77"/>
      <c r="I16" s="64" t="s">
        <v>201</v>
      </c>
      <c r="J16" s="79"/>
      <c r="K16" s="69">
        <f t="shared" si="2"/>
        <v>0</v>
      </c>
      <c r="L16" s="67" t="s">
        <v>198</v>
      </c>
      <c r="M16" s="70">
        <f t="shared" si="0"/>
        <v>0</v>
      </c>
      <c r="N16" s="71" t="s">
        <v>198</v>
      </c>
      <c r="O16" s="72">
        <f t="shared" si="3"/>
        <v>0</v>
      </c>
      <c r="P16" s="57" t="s">
        <v>16</v>
      </c>
      <c r="Q16" s="72">
        <f t="shared" si="4"/>
        <v>0</v>
      </c>
      <c r="R16" s="57" t="s">
        <v>16</v>
      </c>
      <c r="S16" s="72">
        <f t="shared" si="9"/>
        <v>0</v>
      </c>
      <c r="T16" s="57" t="s">
        <v>16</v>
      </c>
      <c r="U16" s="73">
        <f t="shared" si="10"/>
        <v>0</v>
      </c>
      <c r="V16" s="57" t="s">
        <v>16</v>
      </c>
      <c r="W16" s="297"/>
      <c r="X16" s="298"/>
      <c r="Y16" s="299"/>
      <c r="Z16" s="103"/>
      <c r="AA16" s="132" t="str">
        <f t="shared" si="5"/>
        <v/>
      </c>
      <c r="AB16" s="57" t="s">
        <v>16</v>
      </c>
      <c r="AC16" s="73" t="str">
        <f t="shared" si="6"/>
        <v/>
      </c>
      <c r="AD16" s="57" t="s">
        <v>16</v>
      </c>
      <c r="AE16" s="292">
        <f t="shared" si="7"/>
        <v>0</v>
      </c>
      <c r="AF16" s="293"/>
      <c r="AG16" s="74" t="s">
        <v>16</v>
      </c>
      <c r="AH16" s="75">
        <f t="shared" si="8"/>
        <v>0</v>
      </c>
      <c r="AI16" s="74" t="s">
        <v>16</v>
      </c>
      <c r="AJ16" s="76"/>
    </row>
    <row r="17" spans="1:36" s="3" customFormat="1" ht="18.75" customHeight="1">
      <c r="A17" s="61">
        <v>44112</v>
      </c>
      <c r="B17" s="212" t="s">
        <v>5</v>
      </c>
      <c r="C17" s="77"/>
      <c r="D17" s="64" t="s">
        <v>199</v>
      </c>
      <c r="E17" s="78"/>
      <c r="F17" s="66">
        <f t="shared" si="1"/>
        <v>0</v>
      </c>
      <c r="G17" s="67" t="s">
        <v>198</v>
      </c>
      <c r="H17" s="77"/>
      <c r="I17" s="64" t="s">
        <v>199</v>
      </c>
      <c r="J17" s="79"/>
      <c r="K17" s="69">
        <f t="shared" si="2"/>
        <v>0</v>
      </c>
      <c r="L17" s="67" t="s">
        <v>198</v>
      </c>
      <c r="M17" s="70">
        <f t="shared" si="0"/>
        <v>0</v>
      </c>
      <c r="N17" s="71" t="s">
        <v>198</v>
      </c>
      <c r="O17" s="72">
        <f t="shared" si="3"/>
        <v>0</v>
      </c>
      <c r="P17" s="57" t="s">
        <v>16</v>
      </c>
      <c r="Q17" s="72">
        <f t="shared" si="4"/>
        <v>0</v>
      </c>
      <c r="R17" s="57" t="s">
        <v>16</v>
      </c>
      <c r="S17" s="72">
        <f t="shared" si="9"/>
        <v>0</v>
      </c>
      <c r="T17" s="57" t="s">
        <v>16</v>
      </c>
      <c r="U17" s="73">
        <f t="shared" si="10"/>
        <v>0</v>
      </c>
      <c r="V17" s="57" t="s">
        <v>16</v>
      </c>
      <c r="W17" s="297"/>
      <c r="X17" s="298"/>
      <c r="Y17" s="299"/>
      <c r="Z17" s="103"/>
      <c r="AA17" s="132" t="str">
        <f t="shared" si="5"/>
        <v/>
      </c>
      <c r="AB17" s="57" t="s">
        <v>16</v>
      </c>
      <c r="AC17" s="73" t="str">
        <f t="shared" si="6"/>
        <v/>
      </c>
      <c r="AD17" s="57" t="s">
        <v>16</v>
      </c>
      <c r="AE17" s="292">
        <f t="shared" si="7"/>
        <v>0</v>
      </c>
      <c r="AF17" s="293"/>
      <c r="AG17" s="74" t="s">
        <v>16</v>
      </c>
      <c r="AH17" s="75">
        <f t="shared" si="8"/>
        <v>0</v>
      </c>
      <c r="AI17" s="74" t="s">
        <v>16</v>
      </c>
      <c r="AJ17" s="76"/>
    </row>
    <row r="18" spans="1:36" s="3" customFormat="1" ht="18.75" customHeight="1">
      <c r="A18" s="61">
        <v>44113</v>
      </c>
      <c r="B18" s="212" t="s">
        <v>6</v>
      </c>
      <c r="C18" s="63"/>
      <c r="D18" s="64" t="s">
        <v>199</v>
      </c>
      <c r="E18" s="65"/>
      <c r="F18" s="66">
        <f t="shared" si="1"/>
        <v>0</v>
      </c>
      <c r="G18" s="67" t="s">
        <v>198</v>
      </c>
      <c r="H18" s="63"/>
      <c r="I18" s="64" t="s">
        <v>199</v>
      </c>
      <c r="J18" s="68"/>
      <c r="K18" s="69">
        <f t="shared" si="2"/>
        <v>0</v>
      </c>
      <c r="L18" s="67" t="s">
        <v>198</v>
      </c>
      <c r="M18" s="70">
        <f t="shared" si="0"/>
        <v>0</v>
      </c>
      <c r="N18" s="71" t="s">
        <v>198</v>
      </c>
      <c r="O18" s="72">
        <f t="shared" si="3"/>
        <v>0</v>
      </c>
      <c r="P18" s="57" t="s">
        <v>16</v>
      </c>
      <c r="Q18" s="72">
        <f t="shared" si="4"/>
        <v>0</v>
      </c>
      <c r="R18" s="57" t="s">
        <v>16</v>
      </c>
      <c r="S18" s="72">
        <f t="shared" si="9"/>
        <v>0</v>
      </c>
      <c r="T18" s="57" t="s">
        <v>16</v>
      </c>
      <c r="U18" s="73">
        <f t="shared" si="10"/>
        <v>0</v>
      </c>
      <c r="V18" s="57" t="s">
        <v>16</v>
      </c>
      <c r="W18" s="297"/>
      <c r="X18" s="298"/>
      <c r="Y18" s="299"/>
      <c r="Z18" s="103"/>
      <c r="AA18" s="132" t="str">
        <f t="shared" si="5"/>
        <v/>
      </c>
      <c r="AB18" s="57" t="s">
        <v>16</v>
      </c>
      <c r="AC18" s="73" t="str">
        <f t="shared" si="6"/>
        <v/>
      </c>
      <c r="AD18" s="57" t="s">
        <v>16</v>
      </c>
      <c r="AE18" s="292">
        <f t="shared" si="7"/>
        <v>0</v>
      </c>
      <c r="AF18" s="293"/>
      <c r="AG18" s="74" t="s">
        <v>16</v>
      </c>
      <c r="AH18" s="75">
        <f t="shared" si="8"/>
        <v>0</v>
      </c>
      <c r="AI18" s="74" t="s">
        <v>16</v>
      </c>
      <c r="AJ18" s="76"/>
    </row>
    <row r="19" spans="1:36" s="3" customFormat="1" ht="18.75" customHeight="1">
      <c r="A19" s="61">
        <v>44114</v>
      </c>
      <c r="B19" s="212" t="s">
        <v>7</v>
      </c>
      <c r="C19" s="63"/>
      <c r="D19" s="64" t="s">
        <v>201</v>
      </c>
      <c r="E19" s="65"/>
      <c r="F19" s="66">
        <f t="shared" si="1"/>
        <v>0</v>
      </c>
      <c r="G19" s="67" t="s">
        <v>198</v>
      </c>
      <c r="H19" s="63"/>
      <c r="I19" s="64" t="s">
        <v>201</v>
      </c>
      <c r="J19" s="68"/>
      <c r="K19" s="69">
        <f t="shared" si="2"/>
        <v>0</v>
      </c>
      <c r="L19" s="67" t="s">
        <v>198</v>
      </c>
      <c r="M19" s="70">
        <f t="shared" si="0"/>
        <v>0</v>
      </c>
      <c r="N19" s="71" t="s">
        <v>198</v>
      </c>
      <c r="O19" s="72">
        <f t="shared" si="3"/>
        <v>0</v>
      </c>
      <c r="P19" s="57" t="s">
        <v>16</v>
      </c>
      <c r="Q19" s="72">
        <f t="shared" si="4"/>
        <v>0</v>
      </c>
      <c r="R19" s="57" t="s">
        <v>16</v>
      </c>
      <c r="S19" s="72">
        <f t="shared" si="9"/>
        <v>0</v>
      </c>
      <c r="T19" s="57" t="s">
        <v>16</v>
      </c>
      <c r="U19" s="73">
        <f t="shared" si="10"/>
        <v>0</v>
      </c>
      <c r="V19" s="57" t="s">
        <v>16</v>
      </c>
      <c r="W19" s="297"/>
      <c r="X19" s="298"/>
      <c r="Y19" s="299"/>
      <c r="Z19" s="103"/>
      <c r="AA19" s="132" t="str">
        <f t="shared" si="5"/>
        <v/>
      </c>
      <c r="AB19" s="57" t="s">
        <v>16</v>
      </c>
      <c r="AC19" s="73" t="str">
        <f t="shared" si="6"/>
        <v/>
      </c>
      <c r="AD19" s="57" t="s">
        <v>16</v>
      </c>
      <c r="AE19" s="292">
        <f t="shared" si="7"/>
        <v>0</v>
      </c>
      <c r="AF19" s="293"/>
      <c r="AG19" s="74" t="s">
        <v>16</v>
      </c>
      <c r="AH19" s="75">
        <f t="shared" si="8"/>
        <v>0</v>
      </c>
      <c r="AI19" s="74" t="s">
        <v>16</v>
      </c>
      <c r="AJ19" s="76"/>
    </row>
    <row r="20" spans="1:36" s="3" customFormat="1" ht="18.75" customHeight="1">
      <c r="A20" s="61">
        <v>44115</v>
      </c>
      <c r="B20" s="212" t="s">
        <v>8</v>
      </c>
      <c r="C20" s="63"/>
      <c r="D20" s="64" t="s">
        <v>199</v>
      </c>
      <c r="E20" s="65"/>
      <c r="F20" s="66">
        <f t="shared" si="1"/>
        <v>0</v>
      </c>
      <c r="G20" s="67" t="s">
        <v>198</v>
      </c>
      <c r="H20" s="63"/>
      <c r="I20" s="64" t="s">
        <v>199</v>
      </c>
      <c r="J20" s="68"/>
      <c r="K20" s="69">
        <f t="shared" si="2"/>
        <v>0</v>
      </c>
      <c r="L20" s="67" t="s">
        <v>198</v>
      </c>
      <c r="M20" s="70">
        <f t="shared" si="0"/>
        <v>0</v>
      </c>
      <c r="N20" s="71" t="s">
        <v>198</v>
      </c>
      <c r="O20" s="72">
        <f t="shared" si="3"/>
        <v>0</v>
      </c>
      <c r="P20" s="57" t="s">
        <v>16</v>
      </c>
      <c r="Q20" s="72">
        <f t="shared" si="4"/>
        <v>0</v>
      </c>
      <c r="R20" s="57" t="s">
        <v>16</v>
      </c>
      <c r="S20" s="72">
        <f t="shared" si="9"/>
        <v>0</v>
      </c>
      <c r="T20" s="57" t="s">
        <v>16</v>
      </c>
      <c r="U20" s="73">
        <f t="shared" si="10"/>
        <v>0</v>
      </c>
      <c r="V20" s="57" t="s">
        <v>16</v>
      </c>
      <c r="W20" s="297"/>
      <c r="X20" s="298"/>
      <c r="Y20" s="299"/>
      <c r="Z20" s="103"/>
      <c r="AA20" s="132" t="str">
        <f t="shared" si="5"/>
        <v/>
      </c>
      <c r="AB20" s="57" t="s">
        <v>16</v>
      </c>
      <c r="AC20" s="73" t="str">
        <f t="shared" si="6"/>
        <v/>
      </c>
      <c r="AD20" s="57" t="s">
        <v>16</v>
      </c>
      <c r="AE20" s="292">
        <f t="shared" si="7"/>
        <v>0</v>
      </c>
      <c r="AF20" s="293"/>
      <c r="AG20" s="74" t="s">
        <v>16</v>
      </c>
      <c r="AH20" s="75">
        <f t="shared" si="8"/>
        <v>0</v>
      </c>
      <c r="AI20" s="74" t="s">
        <v>16</v>
      </c>
      <c r="AJ20" s="76"/>
    </row>
    <row r="21" spans="1:36" s="3" customFormat="1" ht="18.75" customHeight="1">
      <c r="A21" s="61">
        <v>44116</v>
      </c>
      <c r="B21" s="212" t="s">
        <v>2</v>
      </c>
      <c r="C21" s="63"/>
      <c r="D21" s="64" t="s">
        <v>201</v>
      </c>
      <c r="E21" s="65"/>
      <c r="F21" s="66">
        <f t="shared" si="1"/>
        <v>0</v>
      </c>
      <c r="G21" s="67" t="s">
        <v>198</v>
      </c>
      <c r="H21" s="63"/>
      <c r="I21" s="64" t="s">
        <v>199</v>
      </c>
      <c r="J21" s="68"/>
      <c r="K21" s="69">
        <f t="shared" si="2"/>
        <v>0</v>
      </c>
      <c r="L21" s="67" t="s">
        <v>198</v>
      </c>
      <c r="M21" s="70">
        <f t="shared" si="0"/>
        <v>0</v>
      </c>
      <c r="N21" s="71" t="s">
        <v>198</v>
      </c>
      <c r="O21" s="72">
        <f t="shared" si="3"/>
        <v>0</v>
      </c>
      <c r="P21" s="57" t="s">
        <v>16</v>
      </c>
      <c r="Q21" s="72">
        <f t="shared" si="4"/>
        <v>0</v>
      </c>
      <c r="R21" s="57" t="s">
        <v>16</v>
      </c>
      <c r="S21" s="72">
        <f t="shared" si="9"/>
        <v>0</v>
      </c>
      <c r="T21" s="57" t="s">
        <v>16</v>
      </c>
      <c r="U21" s="73">
        <f t="shared" si="10"/>
        <v>0</v>
      </c>
      <c r="V21" s="57" t="s">
        <v>16</v>
      </c>
      <c r="W21" s="297"/>
      <c r="X21" s="298"/>
      <c r="Y21" s="299"/>
      <c r="Z21" s="103"/>
      <c r="AA21" s="132" t="str">
        <f t="shared" si="5"/>
        <v/>
      </c>
      <c r="AB21" s="57" t="s">
        <v>16</v>
      </c>
      <c r="AC21" s="73" t="str">
        <f t="shared" si="6"/>
        <v/>
      </c>
      <c r="AD21" s="57" t="s">
        <v>16</v>
      </c>
      <c r="AE21" s="292">
        <f t="shared" si="7"/>
        <v>0</v>
      </c>
      <c r="AF21" s="293"/>
      <c r="AG21" s="74" t="s">
        <v>16</v>
      </c>
      <c r="AH21" s="75">
        <f t="shared" si="8"/>
        <v>0</v>
      </c>
      <c r="AI21" s="74" t="s">
        <v>16</v>
      </c>
      <c r="AJ21" s="76"/>
    </row>
    <row r="22" spans="1:36" s="3" customFormat="1" ht="18.75" customHeight="1">
      <c r="A22" s="61">
        <v>44117</v>
      </c>
      <c r="B22" s="212" t="s">
        <v>3</v>
      </c>
      <c r="C22" s="63"/>
      <c r="D22" s="64" t="s">
        <v>199</v>
      </c>
      <c r="E22" s="65"/>
      <c r="F22" s="66">
        <f t="shared" si="1"/>
        <v>0</v>
      </c>
      <c r="G22" s="67" t="s">
        <v>198</v>
      </c>
      <c r="H22" s="63"/>
      <c r="I22" s="64" t="s">
        <v>199</v>
      </c>
      <c r="J22" s="68"/>
      <c r="K22" s="69">
        <f t="shared" si="2"/>
        <v>0</v>
      </c>
      <c r="L22" s="67" t="s">
        <v>198</v>
      </c>
      <c r="M22" s="70">
        <f t="shared" si="0"/>
        <v>0</v>
      </c>
      <c r="N22" s="71" t="s">
        <v>198</v>
      </c>
      <c r="O22" s="72">
        <f t="shared" si="3"/>
        <v>0</v>
      </c>
      <c r="P22" s="57" t="s">
        <v>16</v>
      </c>
      <c r="Q22" s="72">
        <f t="shared" si="4"/>
        <v>0</v>
      </c>
      <c r="R22" s="57" t="s">
        <v>16</v>
      </c>
      <c r="S22" s="72">
        <f t="shared" si="9"/>
        <v>0</v>
      </c>
      <c r="T22" s="57" t="s">
        <v>16</v>
      </c>
      <c r="U22" s="73">
        <f t="shared" si="10"/>
        <v>0</v>
      </c>
      <c r="V22" s="57" t="s">
        <v>16</v>
      </c>
      <c r="W22" s="297"/>
      <c r="X22" s="298"/>
      <c r="Y22" s="299"/>
      <c r="Z22" s="103"/>
      <c r="AA22" s="132" t="str">
        <f t="shared" si="5"/>
        <v/>
      </c>
      <c r="AB22" s="57" t="s">
        <v>16</v>
      </c>
      <c r="AC22" s="73" t="str">
        <f t="shared" si="6"/>
        <v/>
      </c>
      <c r="AD22" s="57" t="s">
        <v>16</v>
      </c>
      <c r="AE22" s="292">
        <f t="shared" si="7"/>
        <v>0</v>
      </c>
      <c r="AF22" s="293"/>
      <c r="AG22" s="74" t="s">
        <v>16</v>
      </c>
      <c r="AH22" s="75">
        <f t="shared" si="8"/>
        <v>0</v>
      </c>
      <c r="AI22" s="74" t="s">
        <v>16</v>
      </c>
      <c r="AJ22" s="76"/>
    </row>
    <row r="23" spans="1:36" s="3" customFormat="1" ht="18.75" customHeight="1">
      <c r="A23" s="61">
        <v>44118</v>
      </c>
      <c r="B23" s="212" t="s">
        <v>4</v>
      </c>
      <c r="C23" s="63"/>
      <c r="D23" s="64" t="s">
        <v>199</v>
      </c>
      <c r="E23" s="65"/>
      <c r="F23" s="66">
        <f t="shared" si="1"/>
        <v>0</v>
      </c>
      <c r="G23" s="67" t="s">
        <v>198</v>
      </c>
      <c r="H23" s="63"/>
      <c r="I23" s="64" t="s">
        <v>199</v>
      </c>
      <c r="J23" s="68"/>
      <c r="K23" s="69">
        <f t="shared" si="2"/>
        <v>0</v>
      </c>
      <c r="L23" s="67" t="s">
        <v>198</v>
      </c>
      <c r="M23" s="70">
        <f t="shared" si="0"/>
        <v>0</v>
      </c>
      <c r="N23" s="71" t="s">
        <v>198</v>
      </c>
      <c r="O23" s="72">
        <f t="shared" si="3"/>
        <v>0</v>
      </c>
      <c r="P23" s="57" t="s">
        <v>16</v>
      </c>
      <c r="Q23" s="72">
        <f t="shared" si="4"/>
        <v>0</v>
      </c>
      <c r="R23" s="57" t="s">
        <v>16</v>
      </c>
      <c r="S23" s="72">
        <f t="shared" si="9"/>
        <v>0</v>
      </c>
      <c r="T23" s="57" t="s">
        <v>16</v>
      </c>
      <c r="U23" s="73">
        <f t="shared" si="10"/>
        <v>0</v>
      </c>
      <c r="V23" s="57" t="s">
        <v>16</v>
      </c>
      <c r="W23" s="297"/>
      <c r="X23" s="298"/>
      <c r="Y23" s="299"/>
      <c r="Z23" s="103"/>
      <c r="AA23" s="132" t="str">
        <f t="shared" si="5"/>
        <v/>
      </c>
      <c r="AB23" s="57" t="s">
        <v>16</v>
      </c>
      <c r="AC23" s="73" t="str">
        <f t="shared" si="6"/>
        <v/>
      </c>
      <c r="AD23" s="57" t="s">
        <v>16</v>
      </c>
      <c r="AE23" s="292">
        <f t="shared" si="7"/>
        <v>0</v>
      </c>
      <c r="AF23" s="293"/>
      <c r="AG23" s="74" t="s">
        <v>16</v>
      </c>
      <c r="AH23" s="75">
        <f t="shared" si="8"/>
        <v>0</v>
      </c>
      <c r="AI23" s="74" t="s">
        <v>16</v>
      </c>
      <c r="AJ23" s="76"/>
    </row>
    <row r="24" spans="1:36" s="3" customFormat="1" ht="18.75" customHeight="1">
      <c r="A24" s="61">
        <v>44119</v>
      </c>
      <c r="B24" s="212" t="s">
        <v>5</v>
      </c>
      <c r="C24" s="63"/>
      <c r="D24" s="64" t="s">
        <v>199</v>
      </c>
      <c r="E24" s="65"/>
      <c r="F24" s="66">
        <f t="shared" si="1"/>
        <v>0</v>
      </c>
      <c r="G24" s="67" t="s">
        <v>198</v>
      </c>
      <c r="H24" s="63"/>
      <c r="I24" s="64" t="s">
        <v>199</v>
      </c>
      <c r="J24" s="68"/>
      <c r="K24" s="69">
        <f t="shared" si="2"/>
        <v>0</v>
      </c>
      <c r="L24" s="67" t="s">
        <v>198</v>
      </c>
      <c r="M24" s="70">
        <f t="shared" si="0"/>
        <v>0</v>
      </c>
      <c r="N24" s="71" t="s">
        <v>198</v>
      </c>
      <c r="O24" s="72">
        <f t="shared" si="3"/>
        <v>0</v>
      </c>
      <c r="P24" s="57" t="s">
        <v>16</v>
      </c>
      <c r="Q24" s="72">
        <f t="shared" si="4"/>
        <v>0</v>
      </c>
      <c r="R24" s="57" t="s">
        <v>16</v>
      </c>
      <c r="S24" s="72">
        <f t="shared" si="9"/>
        <v>0</v>
      </c>
      <c r="T24" s="57" t="s">
        <v>16</v>
      </c>
      <c r="U24" s="73">
        <f t="shared" si="10"/>
        <v>0</v>
      </c>
      <c r="V24" s="57" t="s">
        <v>16</v>
      </c>
      <c r="W24" s="297"/>
      <c r="X24" s="298"/>
      <c r="Y24" s="299"/>
      <c r="Z24" s="103"/>
      <c r="AA24" s="132" t="str">
        <f t="shared" si="5"/>
        <v/>
      </c>
      <c r="AB24" s="57" t="s">
        <v>16</v>
      </c>
      <c r="AC24" s="73" t="str">
        <f t="shared" si="6"/>
        <v/>
      </c>
      <c r="AD24" s="57" t="s">
        <v>16</v>
      </c>
      <c r="AE24" s="292">
        <f t="shared" si="7"/>
        <v>0</v>
      </c>
      <c r="AF24" s="293"/>
      <c r="AG24" s="74" t="s">
        <v>16</v>
      </c>
      <c r="AH24" s="75">
        <f t="shared" si="8"/>
        <v>0</v>
      </c>
      <c r="AI24" s="74" t="s">
        <v>16</v>
      </c>
      <c r="AJ24" s="76"/>
    </row>
    <row r="25" spans="1:36" s="3" customFormat="1" ht="18.75" customHeight="1">
      <c r="A25" s="61">
        <v>44120</v>
      </c>
      <c r="B25" s="212" t="s">
        <v>6</v>
      </c>
      <c r="C25" s="63"/>
      <c r="D25" s="64" t="s">
        <v>199</v>
      </c>
      <c r="E25" s="65"/>
      <c r="F25" s="66">
        <f t="shared" si="1"/>
        <v>0</v>
      </c>
      <c r="G25" s="67" t="s">
        <v>198</v>
      </c>
      <c r="H25" s="63"/>
      <c r="I25" s="64" t="s">
        <v>201</v>
      </c>
      <c r="J25" s="68"/>
      <c r="K25" s="69">
        <f t="shared" si="2"/>
        <v>0</v>
      </c>
      <c r="L25" s="67" t="s">
        <v>198</v>
      </c>
      <c r="M25" s="70">
        <f t="shared" si="0"/>
        <v>0</v>
      </c>
      <c r="N25" s="71" t="s">
        <v>198</v>
      </c>
      <c r="O25" s="72">
        <f t="shared" si="3"/>
        <v>0</v>
      </c>
      <c r="P25" s="57" t="s">
        <v>16</v>
      </c>
      <c r="Q25" s="72">
        <f t="shared" si="4"/>
        <v>0</v>
      </c>
      <c r="R25" s="57" t="s">
        <v>16</v>
      </c>
      <c r="S25" s="72">
        <f t="shared" si="9"/>
        <v>0</v>
      </c>
      <c r="T25" s="57" t="s">
        <v>16</v>
      </c>
      <c r="U25" s="73">
        <f t="shared" si="10"/>
        <v>0</v>
      </c>
      <c r="V25" s="57" t="s">
        <v>16</v>
      </c>
      <c r="W25" s="297"/>
      <c r="X25" s="298"/>
      <c r="Y25" s="299"/>
      <c r="Z25" s="103"/>
      <c r="AA25" s="132" t="str">
        <f t="shared" si="5"/>
        <v/>
      </c>
      <c r="AB25" s="57" t="s">
        <v>16</v>
      </c>
      <c r="AC25" s="73" t="str">
        <f t="shared" si="6"/>
        <v/>
      </c>
      <c r="AD25" s="57" t="s">
        <v>16</v>
      </c>
      <c r="AE25" s="292">
        <f t="shared" si="7"/>
        <v>0</v>
      </c>
      <c r="AF25" s="293"/>
      <c r="AG25" s="74" t="s">
        <v>16</v>
      </c>
      <c r="AH25" s="75">
        <f t="shared" si="8"/>
        <v>0</v>
      </c>
      <c r="AI25" s="74" t="s">
        <v>16</v>
      </c>
      <c r="AJ25" s="76"/>
    </row>
    <row r="26" spans="1:36" s="3" customFormat="1" ht="18.75" customHeight="1">
      <c r="A26" s="61">
        <v>44121</v>
      </c>
      <c r="B26" s="212" t="s">
        <v>7</v>
      </c>
      <c r="C26" s="63"/>
      <c r="D26" s="64" t="s">
        <v>199</v>
      </c>
      <c r="E26" s="65"/>
      <c r="F26" s="66">
        <f t="shared" si="1"/>
        <v>0</v>
      </c>
      <c r="G26" s="67" t="s">
        <v>198</v>
      </c>
      <c r="H26" s="63"/>
      <c r="I26" s="64" t="s">
        <v>201</v>
      </c>
      <c r="J26" s="68"/>
      <c r="K26" s="69">
        <f t="shared" si="2"/>
        <v>0</v>
      </c>
      <c r="L26" s="67" t="s">
        <v>198</v>
      </c>
      <c r="M26" s="70">
        <f t="shared" si="0"/>
        <v>0</v>
      </c>
      <c r="N26" s="71" t="s">
        <v>198</v>
      </c>
      <c r="O26" s="72">
        <f t="shared" si="3"/>
        <v>0</v>
      </c>
      <c r="P26" s="57" t="s">
        <v>16</v>
      </c>
      <c r="Q26" s="72">
        <f t="shared" si="4"/>
        <v>0</v>
      </c>
      <c r="R26" s="57" t="s">
        <v>16</v>
      </c>
      <c r="S26" s="72">
        <f t="shared" si="9"/>
        <v>0</v>
      </c>
      <c r="T26" s="57" t="s">
        <v>16</v>
      </c>
      <c r="U26" s="73">
        <f t="shared" si="10"/>
        <v>0</v>
      </c>
      <c r="V26" s="57" t="s">
        <v>16</v>
      </c>
      <c r="W26" s="297"/>
      <c r="X26" s="298"/>
      <c r="Y26" s="299"/>
      <c r="Z26" s="103"/>
      <c r="AA26" s="132" t="str">
        <f t="shared" si="5"/>
        <v/>
      </c>
      <c r="AB26" s="57" t="s">
        <v>16</v>
      </c>
      <c r="AC26" s="73" t="str">
        <f t="shared" si="6"/>
        <v/>
      </c>
      <c r="AD26" s="57" t="s">
        <v>16</v>
      </c>
      <c r="AE26" s="292">
        <f t="shared" si="7"/>
        <v>0</v>
      </c>
      <c r="AF26" s="293"/>
      <c r="AG26" s="74" t="s">
        <v>16</v>
      </c>
      <c r="AH26" s="75">
        <f t="shared" si="8"/>
        <v>0</v>
      </c>
      <c r="AI26" s="74" t="s">
        <v>16</v>
      </c>
      <c r="AJ26" s="76"/>
    </row>
    <row r="27" spans="1:36" s="3" customFormat="1" ht="18.75" customHeight="1">
      <c r="A27" s="61">
        <v>44122</v>
      </c>
      <c r="B27" s="212" t="s">
        <v>8</v>
      </c>
      <c r="C27" s="63"/>
      <c r="D27" s="64" t="s">
        <v>199</v>
      </c>
      <c r="E27" s="65"/>
      <c r="F27" s="66">
        <f t="shared" si="1"/>
        <v>0</v>
      </c>
      <c r="G27" s="67" t="s">
        <v>198</v>
      </c>
      <c r="H27" s="63"/>
      <c r="I27" s="64" t="s">
        <v>199</v>
      </c>
      <c r="J27" s="68"/>
      <c r="K27" s="69">
        <f t="shared" si="2"/>
        <v>0</v>
      </c>
      <c r="L27" s="67" t="s">
        <v>198</v>
      </c>
      <c r="M27" s="70">
        <f t="shared" si="0"/>
        <v>0</v>
      </c>
      <c r="N27" s="71" t="s">
        <v>198</v>
      </c>
      <c r="O27" s="72">
        <f t="shared" si="3"/>
        <v>0</v>
      </c>
      <c r="P27" s="57" t="s">
        <v>16</v>
      </c>
      <c r="Q27" s="72">
        <f t="shared" si="4"/>
        <v>0</v>
      </c>
      <c r="R27" s="57" t="s">
        <v>16</v>
      </c>
      <c r="S27" s="72">
        <f t="shared" si="9"/>
        <v>0</v>
      </c>
      <c r="T27" s="57" t="s">
        <v>16</v>
      </c>
      <c r="U27" s="73">
        <f t="shared" si="10"/>
        <v>0</v>
      </c>
      <c r="V27" s="57" t="s">
        <v>16</v>
      </c>
      <c r="W27" s="297"/>
      <c r="X27" s="298"/>
      <c r="Y27" s="299"/>
      <c r="Z27" s="103"/>
      <c r="AA27" s="132" t="str">
        <f t="shared" si="5"/>
        <v/>
      </c>
      <c r="AB27" s="57" t="s">
        <v>16</v>
      </c>
      <c r="AC27" s="73" t="str">
        <f t="shared" si="6"/>
        <v/>
      </c>
      <c r="AD27" s="57" t="s">
        <v>16</v>
      </c>
      <c r="AE27" s="292">
        <f t="shared" si="7"/>
        <v>0</v>
      </c>
      <c r="AF27" s="293"/>
      <c r="AG27" s="74" t="s">
        <v>16</v>
      </c>
      <c r="AH27" s="75">
        <f t="shared" si="8"/>
        <v>0</v>
      </c>
      <c r="AI27" s="74" t="s">
        <v>16</v>
      </c>
      <c r="AJ27" s="76"/>
    </row>
    <row r="28" spans="1:36" s="3" customFormat="1" ht="18.75" customHeight="1">
      <c r="A28" s="61">
        <v>44123</v>
      </c>
      <c r="B28" s="212" t="s">
        <v>2</v>
      </c>
      <c r="C28" s="63"/>
      <c r="D28" s="64" t="s">
        <v>199</v>
      </c>
      <c r="E28" s="65"/>
      <c r="F28" s="66">
        <f t="shared" si="1"/>
        <v>0</v>
      </c>
      <c r="G28" s="67" t="s">
        <v>198</v>
      </c>
      <c r="H28" s="63"/>
      <c r="I28" s="64" t="s">
        <v>199</v>
      </c>
      <c r="J28" s="68"/>
      <c r="K28" s="69">
        <f t="shared" si="2"/>
        <v>0</v>
      </c>
      <c r="L28" s="67" t="s">
        <v>198</v>
      </c>
      <c r="M28" s="70">
        <f t="shared" si="0"/>
        <v>0</v>
      </c>
      <c r="N28" s="71" t="s">
        <v>198</v>
      </c>
      <c r="O28" s="72">
        <f t="shared" si="3"/>
        <v>0</v>
      </c>
      <c r="P28" s="57" t="s">
        <v>16</v>
      </c>
      <c r="Q28" s="72">
        <f t="shared" si="4"/>
        <v>0</v>
      </c>
      <c r="R28" s="57" t="s">
        <v>16</v>
      </c>
      <c r="S28" s="72">
        <f t="shared" si="9"/>
        <v>0</v>
      </c>
      <c r="T28" s="57" t="s">
        <v>16</v>
      </c>
      <c r="U28" s="73">
        <f t="shared" si="10"/>
        <v>0</v>
      </c>
      <c r="V28" s="57" t="s">
        <v>16</v>
      </c>
      <c r="W28" s="297"/>
      <c r="X28" s="298"/>
      <c r="Y28" s="299"/>
      <c r="Z28" s="103"/>
      <c r="AA28" s="132" t="str">
        <f t="shared" si="5"/>
        <v/>
      </c>
      <c r="AB28" s="57" t="s">
        <v>16</v>
      </c>
      <c r="AC28" s="73" t="str">
        <f t="shared" si="6"/>
        <v/>
      </c>
      <c r="AD28" s="57" t="s">
        <v>16</v>
      </c>
      <c r="AE28" s="292">
        <f t="shared" si="7"/>
        <v>0</v>
      </c>
      <c r="AF28" s="293"/>
      <c r="AG28" s="74" t="s">
        <v>16</v>
      </c>
      <c r="AH28" s="75">
        <f t="shared" si="8"/>
        <v>0</v>
      </c>
      <c r="AI28" s="74" t="s">
        <v>16</v>
      </c>
      <c r="AJ28" s="76"/>
    </row>
    <row r="29" spans="1:36" s="3" customFormat="1" ht="18.75" customHeight="1">
      <c r="A29" s="61">
        <v>44124</v>
      </c>
      <c r="B29" s="212" t="s">
        <v>3</v>
      </c>
      <c r="C29" s="63"/>
      <c r="D29" s="64" t="s">
        <v>199</v>
      </c>
      <c r="E29" s="65"/>
      <c r="F29" s="66">
        <f t="shared" si="1"/>
        <v>0</v>
      </c>
      <c r="G29" s="67" t="s">
        <v>198</v>
      </c>
      <c r="H29" s="63"/>
      <c r="I29" s="64" t="s">
        <v>201</v>
      </c>
      <c r="J29" s="68"/>
      <c r="K29" s="69">
        <f t="shared" si="2"/>
        <v>0</v>
      </c>
      <c r="L29" s="67" t="s">
        <v>198</v>
      </c>
      <c r="M29" s="70">
        <f t="shared" si="0"/>
        <v>0</v>
      </c>
      <c r="N29" s="71" t="s">
        <v>198</v>
      </c>
      <c r="O29" s="72">
        <f t="shared" si="3"/>
        <v>0</v>
      </c>
      <c r="P29" s="57" t="s">
        <v>16</v>
      </c>
      <c r="Q29" s="72">
        <f t="shared" si="4"/>
        <v>0</v>
      </c>
      <c r="R29" s="57" t="s">
        <v>16</v>
      </c>
      <c r="S29" s="72">
        <f t="shared" si="9"/>
        <v>0</v>
      </c>
      <c r="T29" s="57" t="s">
        <v>16</v>
      </c>
      <c r="U29" s="73">
        <f t="shared" si="10"/>
        <v>0</v>
      </c>
      <c r="V29" s="57" t="s">
        <v>16</v>
      </c>
      <c r="W29" s="297"/>
      <c r="X29" s="298"/>
      <c r="Y29" s="299"/>
      <c r="Z29" s="103"/>
      <c r="AA29" s="132" t="str">
        <f t="shared" si="5"/>
        <v/>
      </c>
      <c r="AB29" s="57" t="s">
        <v>16</v>
      </c>
      <c r="AC29" s="73" t="str">
        <f t="shared" si="6"/>
        <v/>
      </c>
      <c r="AD29" s="57" t="s">
        <v>16</v>
      </c>
      <c r="AE29" s="292">
        <f t="shared" si="7"/>
        <v>0</v>
      </c>
      <c r="AF29" s="293"/>
      <c r="AG29" s="74" t="s">
        <v>16</v>
      </c>
      <c r="AH29" s="75">
        <f t="shared" si="8"/>
        <v>0</v>
      </c>
      <c r="AI29" s="74" t="s">
        <v>16</v>
      </c>
      <c r="AJ29" s="76"/>
    </row>
    <row r="30" spans="1:36" s="3" customFormat="1" ht="18.75" customHeight="1">
      <c r="A30" s="61">
        <v>44125</v>
      </c>
      <c r="B30" s="212" t="s">
        <v>4</v>
      </c>
      <c r="C30" s="63"/>
      <c r="D30" s="64" t="s">
        <v>199</v>
      </c>
      <c r="E30" s="65"/>
      <c r="F30" s="66">
        <f t="shared" si="1"/>
        <v>0</v>
      </c>
      <c r="G30" s="67" t="s">
        <v>198</v>
      </c>
      <c r="H30" s="63"/>
      <c r="I30" s="64" t="s">
        <v>199</v>
      </c>
      <c r="J30" s="68"/>
      <c r="K30" s="69">
        <f t="shared" si="2"/>
        <v>0</v>
      </c>
      <c r="L30" s="67" t="s">
        <v>198</v>
      </c>
      <c r="M30" s="70">
        <f t="shared" si="0"/>
        <v>0</v>
      </c>
      <c r="N30" s="71" t="s">
        <v>198</v>
      </c>
      <c r="O30" s="72">
        <f t="shared" si="3"/>
        <v>0</v>
      </c>
      <c r="P30" s="57" t="s">
        <v>16</v>
      </c>
      <c r="Q30" s="72">
        <f t="shared" si="4"/>
        <v>0</v>
      </c>
      <c r="R30" s="57" t="s">
        <v>16</v>
      </c>
      <c r="S30" s="72">
        <f t="shared" si="9"/>
        <v>0</v>
      </c>
      <c r="T30" s="57" t="s">
        <v>16</v>
      </c>
      <c r="U30" s="73">
        <f t="shared" si="10"/>
        <v>0</v>
      </c>
      <c r="V30" s="57" t="s">
        <v>16</v>
      </c>
      <c r="W30" s="297"/>
      <c r="X30" s="298"/>
      <c r="Y30" s="299"/>
      <c r="Z30" s="103"/>
      <c r="AA30" s="132" t="str">
        <f t="shared" si="5"/>
        <v/>
      </c>
      <c r="AB30" s="57" t="s">
        <v>16</v>
      </c>
      <c r="AC30" s="73" t="str">
        <f t="shared" si="6"/>
        <v/>
      </c>
      <c r="AD30" s="57" t="s">
        <v>16</v>
      </c>
      <c r="AE30" s="292">
        <f t="shared" si="7"/>
        <v>0</v>
      </c>
      <c r="AF30" s="293"/>
      <c r="AG30" s="74" t="s">
        <v>16</v>
      </c>
      <c r="AH30" s="75">
        <f t="shared" si="8"/>
        <v>0</v>
      </c>
      <c r="AI30" s="74" t="s">
        <v>16</v>
      </c>
      <c r="AJ30" s="76"/>
    </row>
    <row r="31" spans="1:36" s="3" customFormat="1" ht="18.75" customHeight="1">
      <c r="A31" s="61">
        <v>44126</v>
      </c>
      <c r="B31" s="212" t="s">
        <v>5</v>
      </c>
      <c r="C31" s="63"/>
      <c r="D31" s="64" t="s">
        <v>199</v>
      </c>
      <c r="E31" s="65"/>
      <c r="F31" s="66">
        <f t="shared" si="1"/>
        <v>0</v>
      </c>
      <c r="G31" s="67" t="s">
        <v>198</v>
      </c>
      <c r="H31" s="63"/>
      <c r="I31" s="64" t="s">
        <v>199</v>
      </c>
      <c r="J31" s="68"/>
      <c r="K31" s="69">
        <f t="shared" si="2"/>
        <v>0</v>
      </c>
      <c r="L31" s="67" t="s">
        <v>198</v>
      </c>
      <c r="M31" s="70">
        <f t="shared" si="0"/>
        <v>0</v>
      </c>
      <c r="N31" s="71" t="s">
        <v>198</v>
      </c>
      <c r="O31" s="72">
        <f t="shared" si="3"/>
        <v>0</v>
      </c>
      <c r="P31" s="57" t="s">
        <v>16</v>
      </c>
      <c r="Q31" s="72">
        <f t="shared" si="4"/>
        <v>0</v>
      </c>
      <c r="R31" s="57" t="s">
        <v>16</v>
      </c>
      <c r="S31" s="72">
        <f t="shared" si="9"/>
        <v>0</v>
      </c>
      <c r="T31" s="57" t="s">
        <v>16</v>
      </c>
      <c r="U31" s="73">
        <f t="shared" si="10"/>
        <v>0</v>
      </c>
      <c r="V31" s="57" t="s">
        <v>16</v>
      </c>
      <c r="W31" s="297"/>
      <c r="X31" s="298"/>
      <c r="Y31" s="299"/>
      <c r="Z31" s="103"/>
      <c r="AA31" s="132" t="str">
        <f t="shared" si="5"/>
        <v/>
      </c>
      <c r="AB31" s="57" t="s">
        <v>16</v>
      </c>
      <c r="AC31" s="73" t="str">
        <f t="shared" si="6"/>
        <v/>
      </c>
      <c r="AD31" s="57" t="s">
        <v>16</v>
      </c>
      <c r="AE31" s="292">
        <f t="shared" si="7"/>
        <v>0</v>
      </c>
      <c r="AF31" s="293"/>
      <c r="AG31" s="74" t="s">
        <v>16</v>
      </c>
      <c r="AH31" s="75">
        <f t="shared" si="8"/>
        <v>0</v>
      </c>
      <c r="AI31" s="74" t="s">
        <v>16</v>
      </c>
      <c r="AJ31" s="76"/>
    </row>
    <row r="32" spans="1:36" s="3" customFormat="1" ht="18.75" customHeight="1">
      <c r="A32" s="61">
        <v>44127</v>
      </c>
      <c r="B32" s="212" t="s">
        <v>6</v>
      </c>
      <c r="C32" s="63"/>
      <c r="D32" s="64" t="s">
        <v>199</v>
      </c>
      <c r="E32" s="65"/>
      <c r="F32" s="66">
        <f t="shared" si="1"/>
        <v>0</v>
      </c>
      <c r="G32" s="67" t="s">
        <v>198</v>
      </c>
      <c r="H32" s="63"/>
      <c r="I32" s="64" t="s">
        <v>199</v>
      </c>
      <c r="J32" s="68"/>
      <c r="K32" s="69">
        <f t="shared" si="2"/>
        <v>0</v>
      </c>
      <c r="L32" s="67" t="s">
        <v>198</v>
      </c>
      <c r="M32" s="70">
        <f t="shared" si="0"/>
        <v>0</v>
      </c>
      <c r="N32" s="71" t="s">
        <v>198</v>
      </c>
      <c r="O32" s="72">
        <f t="shared" si="3"/>
        <v>0</v>
      </c>
      <c r="P32" s="57" t="s">
        <v>16</v>
      </c>
      <c r="Q32" s="72">
        <f t="shared" si="4"/>
        <v>0</v>
      </c>
      <c r="R32" s="57" t="s">
        <v>16</v>
      </c>
      <c r="S32" s="72">
        <f t="shared" si="9"/>
        <v>0</v>
      </c>
      <c r="T32" s="57" t="s">
        <v>16</v>
      </c>
      <c r="U32" s="73">
        <f t="shared" si="10"/>
        <v>0</v>
      </c>
      <c r="V32" s="57" t="s">
        <v>16</v>
      </c>
      <c r="W32" s="297"/>
      <c r="X32" s="298"/>
      <c r="Y32" s="299"/>
      <c r="Z32" s="103"/>
      <c r="AA32" s="132" t="str">
        <f t="shared" si="5"/>
        <v/>
      </c>
      <c r="AB32" s="57" t="s">
        <v>16</v>
      </c>
      <c r="AC32" s="73" t="str">
        <f t="shared" si="6"/>
        <v/>
      </c>
      <c r="AD32" s="57" t="s">
        <v>16</v>
      </c>
      <c r="AE32" s="292">
        <f t="shared" si="7"/>
        <v>0</v>
      </c>
      <c r="AF32" s="293"/>
      <c r="AG32" s="74" t="s">
        <v>16</v>
      </c>
      <c r="AH32" s="75">
        <f t="shared" si="8"/>
        <v>0</v>
      </c>
      <c r="AI32" s="74" t="s">
        <v>16</v>
      </c>
      <c r="AJ32" s="76"/>
    </row>
    <row r="33" spans="1:36" s="3" customFormat="1" ht="18.75" customHeight="1">
      <c r="A33" s="61">
        <v>44128</v>
      </c>
      <c r="B33" s="212" t="s">
        <v>7</v>
      </c>
      <c r="C33" s="63"/>
      <c r="D33" s="64" t="s">
        <v>199</v>
      </c>
      <c r="E33" s="65"/>
      <c r="F33" s="66">
        <f t="shared" si="1"/>
        <v>0</v>
      </c>
      <c r="G33" s="67" t="s">
        <v>198</v>
      </c>
      <c r="H33" s="63"/>
      <c r="I33" s="64" t="s">
        <v>201</v>
      </c>
      <c r="J33" s="68"/>
      <c r="K33" s="69">
        <f t="shared" si="2"/>
        <v>0</v>
      </c>
      <c r="L33" s="67" t="s">
        <v>198</v>
      </c>
      <c r="M33" s="70">
        <f t="shared" si="0"/>
        <v>0</v>
      </c>
      <c r="N33" s="71" t="s">
        <v>198</v>
      </c>
      <c r="O33" s="72">
        <f t="shared" si="3"/>
        <v>0</v>
      </c>
      <c r="P33" s="57" t="s">
        <v>16</v>
      </c>
      <c r="Q33" s="72">
        <f t="shared" si="4"/>
        <v>0</v>
      </c>
      <c r="R33" s="57" t="s">
        <v>16</v>
      </c>
      <c r="S33" s="72">
        <f t="shared" si="9"/>
        <v>0</v>
      </c>
      <c r="T33" s="57" t="s">
        <v>16</v>
      </c>
      <c r="U33" s="73">
        <f t="shared" si="10"/>
        <v>0</v>
      </c>
      <c r="V33" s="57" t="s">
        <v>16</v>
      </c>
      <c r="W33" s="297"/>
      <c r="X33" s="298"/>
      <c r="Y33" s="299"/>
      <c r="Z33" s="103"/>
      <c r="AA33" s="132" t="str">
        <f t="shared" si="5"/>
        <v/>
      </c>
      <c r="AB33" s="57" t="s">
        <v>16</v>
      </c>
      <c r="AC33" s="73" t="str">
        <f t="shared" si="6"/>
        <v/>
      </c>
      <c r="AD33" s="57" t="s">
        <v>16</v>
      </c>
      <c r="AE33" s="292">
        <f t="shared" si="7"/>
        <v>0</v>
      </c>
      <c r="AF33" s="293"/>
      <c r="AG33" s="74" t="s">
        <v>16</v>
      </c>
      <c r="AH33" s="75">
        <f t="shared" si="8"/>
        <v>0</v>
      </c>
      <c r="AI33" s="74" t="s">
        <v>16</v>
      </c>
      <c r="AJ33" s="76"/>
    </row>
    <row r="34" spans="1:36" s="3" customFormat="1" ht="18.75" customHeight="1">
      <c r="A34" s="61">
        <v>44129</v>
      </c>
      <c r="B34" s="212" t="s">
        <v>8</v>
      </c>
      <c r="C34" s="63"/>
      <c r="D34" s="64" t="s">
        <v>199</v>
      </c>
      <c r="E34" s="65"/>
      <c r="F34" s="66">
        <f t="shared" si="1"/>
        <v>0</v>
      </c>
      <c r="G34" s="67" t="s">
        <v>198</v>
      </c>
      <c r="H34" s="63"/>
      <c r="I34" s="64" t="s">
        <v>201</v>
      </c>
      <c r="J34" s="68"/>
      <c r="K34" s="69">
        <f t="shared" si="2"/>
        <v>0</v>
      </c>
      <c r="L34" s="67" t="s">
        <v>198</v>
      </c>
      <c r="M34" s="70">
        <f t="shared" si="0"/>
        <v>0</v>
      </c>
      <c r="N34" s="71" t="s">
        <v>198</v>
      </c>
      <c r="O34" s="72">
        <f t="shared" si="3"/>
        <v>0</v>
      </c>
      <c r="P34" s="57" t="s">
        <v>16</v>
      </c>
      <c r="Q34" s="72">
        <f t="shared" si="4"/>
        <v>0</v>
      </c>
      <c r="R34" s="57" t="s">
        <v>16</v>
      </c>
      <c r="S34" s="72">
        <f t="shared" si="9"/>
        <v>0</v>
      </c>
      <c r="T34" s="57" t="s">
        <v>16</v>
      </c>
      <c r="U34" s="73">
        <f t="shared" si="10"/>
        <v>0</v>
      </c>
      <c r="V34" s="57" t="s">
        <v>16</v>
      </c>
      <c r="W34" s="297"/>
      <c r="X34" s="298"/>
      <c r="Y34" s="299"/>
      <c r="Z34" s="103"/>
      <c r="AA34" s="132" t="str">
        <f t="shared" si="5"/>
        <v/>
      </c>
      <c r="AB34" s="57" t="s">
        <v>16</v>
      </c>
      <c r="AC34" s="73" t="str">
        <f t="shared" si="6"/>
        <v/>
      </c>
      <c r="AD34" s="57" t="s">
        <v>16</v>
      </c>
      <c r="AE34" s="292">
        <f t="shared" si="7"/>
        <v>0</v>
      </c>
      <c r="AF34" s="293"/>
      <c r="AG34" s="74" t="s">
        <v>16</v>
      </c>
      <c r="AH34" s="75">
        <f t="shared" si="8"/>
        <v>0</v>
      </c>
      <c r="AI34" s="74" t="s">
        <v>16</v>
      </c>
      <c r="AJ34" s="76"/>
    </row>
    <row r="35" spans="1:36" s="3" customFormat="1" ht="18.75" customHeight="1">
      <c r="A35" s="61">
        <v>44130</v>
      </c>
      <c r="B35" s="212" t="s">
        <v>2</v>
      </c>
      <c r="C35" s="63"/>
      <c r="D35" s="64" t="s">
        <v>199</v>
      </c>
      <c r="E35" s="65"/>
      <c r="F35" s="66">
        <f t="shared" si="1"/>
        <v>0</v>
      </c>
      <c r="G35" s="67" t="s">
        <v>198</v>
      </c>
      <c r="H35" s="63"/>
      <c r="I35" s="64" t="s">
        <v>201</v>
      </c>
      <c r="J35" s="68"/>
      <c r="K35" s="69">
        <f t="shared" si="2"/>
        <v>0</v>
      </c>
      <c r="L35" s="67" t="s">
        <v>198</v>
      </c>
      <c r="M35" s="70">
        <f t="shared" si="0"/>
        <v>0</v>
      </c>
      <c r="N35" s="71" t="s">
        <v>198</v>
      </c>
      <c r="O35" s="72">
        <f t="shared" si="3"/>
        <v>0</v>
      </c>
      <c r="P35" s="57" t="s">
        <v>16</v>
      </c>
      <c r="Q35" s="72">
        <f t="shared" si="4"/>
        <v>0</v>
      </c>
      <c r="R35" s="57" t="s">
        <v>16</v>
      </c>
      <c r="S35" s="72">
        <f t="shared" si="9"/>
        <v>0</v>
      </c>
      <c r="T35" s="57" t="s">
        <v>16</v>
      </c>
      <c r="U35" s="73">
        <f t="shared" si="10"/>
        <v>0</v>
      </c>
      <c r="V35" s="57" t="s">
        <v>16</v>
      </c>
      <c r="W35" s="297"/>
      <c r="X35" s="298"/>
      <c r="Y35" s="299"/>
      <c r="Z35" s="103"/>
      <c r="AA35" s="132" t="str">
        <f t="shared" si="5"/>
        <v/>
      </c>
      <c r="AB35" s="57" t="s">
        <v>16</v>
      </c>
      <c r="AC35" s="73" t="str">
        <f t="shared" si="6"/>
        <v/>
      </c>
      <c r="AD35" s="57" t="s">
        <v>16</v>
      </c>
      <c r="AE35" s="292">
        <f t="shared" si="7"/>
        <v>0</v>
      </c>
      <c r="AF35" s="293"/>
      <c r="AG35" s="74" t="s">
        <v>16</v>
      </c>
      <c r="AH35" s="75">
        <f t="shared" si="8"/>
        <v>0</v>
      </c>
      <c r="AI35" s="74" t="s">
        <v>16</v>
      </c>
      <c r="AJ35" s="76"/>
    </row>
    <row r="36" spans="1:36" s="3" customFormat="1" ht="18.75" customHeight="1">
      <c r="A36" s="61">
        <v>44131</v>
      </c>
      <c r="B36" s="212" t="s">
        <v>3</v>
      </c>
      <c r="C36" s="63"/>
      <c r="D36" s="64" t="s">
        <v>199</v>
      </c>
      <c r="E36" s="65"/>
      <c r="F36" s="66">
        <f t="shared" si="1"/>
        <v>0</v>
      </c>
      <c r="G36" s="67" t="s">
        <v>198</v>
      </c>
      <c r="H36" s="63"/>
      <c r="I36" s="64" t="s">
        <v>199</v>
      </c>
      <c r="J36" s="68"/>
      <c r="K36" s="69">
        <f t="shared" si="2"/>
        <v>0</v>
      </c>
      <c r="L36" s="67" t="s">
        <v>198</v>
      </c>
      <c r="M36" s="70">
        <f t="shared" si="0"/>
        <v>0</v>
      </c>
      <c r="N36" s="71" t="s">
        <v>198</v>
      </c>
      <c r="O36" s="72">
        <f t="shared" si="3"/>
        <v>0</v>
      </c>
      <c r="P36" s="57" t="s">
        <v>16</v>
      </c>
      <c r="Q36" s="72">
        <f t="shared" si="4"/>
        <v>0</v>
      </c>
      <c r="R36" s="57" t="s">
        <v>16</v>
      </c>
      <c r="S36" s="72">
        <f t="shared" si="9"/>
        <v>0</v>
      </c>
      <c r="T36" s="57" t="s">
        <v>16</v>
      </c>
      <c r="U36" s="73">
        <f t="shared" si="10"/>
        <v>0</v>
      </c>
      <c r="V36" s="57" t="s">
        <v>16</v>
      </c>
      <c r="W36" s="297"/>
      <c r="X36" s="298"/>
      <c r="Y36" s="299"/>
      <c r="Z36" s="103"/>
      <c r="AA36" s="132" t="str">
        <f t="shared" si="5"/>
        <v/>
      </c>
      <c r="AB36" s="57" t="s">
        <v>16</v>
      </c>
      <c r="AC36" s="73" t="str">
        <f t="shared" si="6"/>
        <v/>
      </c>
      <c r="AD36" s="57" t="s">
        <v>16</v>
      </c>
      <c r="AE36" s="292">
        <f t="shared" si="7"/>
        <v>0</v>
      </c>
      <c r="AF36" s="293"/>
      <c r="AG36" s="74" t="s">
        <v>16</v>
      </c>
      <c r="AH36" s="75">
        <f t="shared" si="8"/>
        <v>0</v>
      </c>
      <c r="AI36" s="74" t="s">
        <v>16</v>
      </c>
      <c r="AJ36" s="76"/>
    </row>
    <row r="37" spans="1:36" s="3" customFormat="1" ht="18.75" customHeight="1">
      <c r="A37" s="61">
        <v>44132</v>
      </c>
      <c r="B37" s="212" t="s">
        <v>4</v>
      </c>
      <c r="C37" s="77"/>
      <c r="D37" s="64" t="s">
        <v>199</v>
      </c>
      <c r="E37" s="78"/>
      <c r="F37" s="66">
        <f t="shared" si="1"/>
        <v>0</v>
      </c>
      <c r="G37" s="67" t="s">
        <v>198</v>
      </c>
      <c r="H37" s="77"/>
      <c r="I37" s="64" t="s">
        <v>201</v>
      </c>
      <c r="J37" s="79"/>
      <c r="K37" s="69">
        <f t="shared" si="2"/>
        <v>0</v>
      </c>
      <c r="L37" s="67" t="s">
        <v>198</v>
      </c>
      <c r="M37" s="70">
        <f t="shared" si="0"/>
        <v>0</v>
      </c>
      <c r="N37" s="71" t="s">
        <v>198</v>
      </c>
      <c r="O37" s="72">
        <f t="shared" si="3"/>
        <v>0</v>
      </c>
      <c r="P37" s="57" t="s">
        <v>16</v>
      </c>
      <c r="Q37" s="72">
        <f t="shared" si="4"/>
        <v>0</v>
      </c>
      <c r="R37" s="57" t="s">
        <v>16</v>
      </c>
      <c r="S37" s="72">
        <f t="shared" si="9"/>
        <v>0</v>
      </c>
      <c r="T37" s="57" t="s">
        <v>16</v>
      </c>
      <c r="U37" s="73">
        <f t="shared" si="10"/>
        <v>0</v>
      </c>
      <c r="V37" s="57" t="s">
        <v>16</v>
      </c>
      <c r="W37" s="297"/>
      <c r="X37" s="298"/>
      <c r="Y37" s="299"/>
      <c r="Z37" s="103"/>
      <c r="AA37" s="132" t="str">
        <f t="shared" si="5"/>
        <v/>
      </c>
      <c r="AB37" s="57" t="s">
        <v>16</v>
      </c>
      <c r="AC37" s="73" t="str">
        <f t="shared" si="6"/>
        <v/>
      </c>
      <c r="AD37" s="57" t="s">
        <v>16</v>
      </c>
      <c r="AE37" s="292">
        <f t="shared" si="7"/>
        <v>0</v>
      </c>
      <c r="AF37" s="293"/>
      <c r="AG37" s="74" t="s">
        <v>16</v>
      </c>
      <c r="AH37" s="75">
        <f t="shared" si="8"/>
        <v>0</v>
      </c>
      <c r="AI37" s="74" t="s">
        <v>16</v>
      </c>
      <c r="AJ37" s="76"/>
    </row>
    <row r="38" spans="1:36" s="3" customFormat="1" ht="18.75" customHeight="1">
      <c r="A38" s="61">
        <v>44133</v>
      </c>
      <c r="B38" s="212" t="s">
        <v>5</v>
      </c>
      <c r="C38" s="63"/>
      <c r="D38" s="64" t="s">
        <v>199</v>
      </c>
      <c r="E38" s="65"/>
      <c r="F38" s="66">
        <f t="shared" si="1"/>
        <v>0</v>
      </c>
      <c r="G38" s="67" t="s">
        <v>198</v>
      </c>
      <c r="H38" s="63"/>
      <c r="I38" s="64" t="s">
        <v>199</v>
      </c>
      <c r="J38" s="68"/>
      <c r="K38" s="69">
        <f t="shared" si="2"/>
        <v>0</v>
      </c>
      <c r="L38" s="67" t="s">
        <v>198</v>
      </c>
      <c r="M38" s="70">
        <f t="shared" si="0"/>
        <v>0</v>
      </c>
      <c r="N38" s="71" t="s">
        <v>198</v>
      </c>
      <c r="O38" s="72">
        <f t="shared" si="3"/>
        <v>0</v>
      </c>
      <c r="P38" s="57" t="s">
        <v>16</v>
      </c>
      <c r="Q38" s="72">
        <f t="shared" si="4"/>
        <v>0</v>
      </c>
      <c r="R38" s="57" t="s">
        <v>16</v>
      </c>
      <c r="S38" s="72">
        <f t="shared" si="9"/>
        <v>0</v>
      </c>
      <c r="T38" s="57" t="s">
        <v>16</v>
      </c>
      <c r="U38" s="73">
        <f t="shared" si="10"/>
        <v>0</v>
      </c>
      <c r="V38" s="57" t="s">
        <v>16</v>
      </c>
      <c r="W38" s="297"/>
      <c r="X38" s="298"/>
      <c r="Y38" s="299"/>
      <c r="Z38" s="103"/>
      <c r="AA38" s="132" t="str">
        <f t="shared" si="5"/>
        <v/>
      </c>
      <c r="AB38" s="57" t="s">
        <v>16</v>
      </c>
      <c r="AC38" s="73" t="str">
        <f t="shared" si="6"/>
        <v/>
      </c>
      <c r="AD38" s="57" t="s">
        <v>16</v>
      </c>
      <c r="AE38" s="292">
        <f t="shared" si="7"/>
        <v>0</v>
      </c>
      <c r="AF38" s="293"/>
      <c r="AG38" s="74" t="s">
        <v>16</v>
      </c>
      <c r="AH38" s="75">
        <f t="shared" si="8"/>
        <v>0</v>
      </c>
      <c r="AI38" s="74" t="s">
        <v>16</v>
      </c>
      <c r="AJ38" s="76"/>
    </row>
    <row r="39" spans="1:36" s="3" customFormat="1" ht="18.75" customHeight="1">
      <c r="A39" s="61">
        <v>44134</v>
      </c>
      <c r="B39" s="212" t="s">
        <v>6</v>
      </c>
      <c r="C39" s="80"/>
      <c r="D39" s="81" t="s">
        <v>199</v>
      </c>
      <c r="E39" s="82"/>
      <c r="F39" s="66">
        <f t="shared" si="1"/>
        <v>0</v>
      </c>
      <c r="G39" s="67" t="s">
        <v>198</v>
      </c>
      <c r="H39" s="80"/>
      <c r="I39" s="81" t="s">
        <v>199</v>
      </c>
      <c r="J39" s="83"/>
      <c r="K39" s="69">
        <f t="shared" si="2"/>
        <v>0</v>
      </c>
      <c r="L39" s="67" t="s">
        <v>198</v>
      </c>
      <c r="M39" s="70">
        <f t="shared" si="0"/>
        <v>0</v>
      </c>
      <c r="N39" s="71" t="s">
        <v>198</v>
      </c>
      <c r="O39" s="72">
        <f t="shared" si="3"/>
        <v>0</v>
      </c>
      <c r="P39" s="84" t="s">
        <v>16</v>
      </c>
      <c r="Q39" s="72">
        <f t="shared" si="4"/>
        <v>0</v>
      </c>
      <c r="R39" s="84" t="s">
        <v>16</v>
      </c>
      <c r="S39" s="72">
        <f t="shared" si="9"/>
        <v>0</v>
      </c>
      <c r="T39" s="84" t="s">
        <v>16</v>
      </c>
      <c r="U39" s="73">
        <f t="shared" si="10"/>
        <v>0</v>
      </c>
      <c r="V39" s="57" t="s">
        <v>16</v>
      </c>
      <c r="W39" s="297"/>
      <c r="X39" s="298"/>
      <c r="Y39" s="299"/>
      <c r="Z39" s="151"/>
      <c r="AA39" s="132" t="str">
        <f t="shared" si="5"/>
        <v/>
      </c>
      <c r="AB39" s="84" t="s">
        <v>16</v>
      </c>
      <c r="AC39" s="73" t="str">
        <f t="shared" si="6"/>
        <v/>
      </c>
      <c r="AD39" s="84" t="s">
        <v>16</v>
      </c>
      <c r="AE39" s="292">
        <f t="shared" si="7"/>
        <v>0</v>
      </c>
      <c r="AF39" s="293"/>
      <c r="AG39" s="85" t="s">
        <v>16</v>
      </c>
      <c r="AH39" s="152">
        <f t="shared" si="8"/>
        <v>0</v>
      </c>
      <c r="AI39" s="85" t="s">
        <v>16</v>
      </c>
      <c r="AJ39" s="153"/>
    </row>
    <row r="40" spans="1:36" s="3" customFormat="1" ht="18.75" customHeight="1" thickBot="1">
      <c r="A40" s="61">
        <v>44135</v>
      </c>
      <c r="B40" s="212" t="s">
        <v>7</v>
      </c>
      <c r="C40" s="80"/>
      <c r="D40" s="130" t="s">
        <v>190</v>
      </c>
      <c r="E40" s="82"/>
      <c r="F40" s="66">
        <f t="shared" ref="F40" si="11">(E40-C40)*24</f>
        <v>0</v>
      </c>
      <c r="G40" s="67" t="s">
        <v>198</v>
      </c>
      <c r="H40" s="80"/>
      <c r="I40" s="130" t="s">
        <v>190</v>
      </c>
      <c r="J40" s="83"/>
      <c r="K40" s="69">
        <f t="shared" ref="K40" si="12">(J40-H40)*24</f>
        <v>0</v>
      </c>
      <c r="L40" s="67" t="s">
        <v>198</v>
      </c>
      <c r="M40" s="70">
        <f t="shared" si="0"/>
        <v>0</v>
      </c>
      <c r="N40" s="71" t="s">
        <v>198</v>
      </c>
      <c r="O40" s="72">
        <f t="shared" si="3"/>
        <v>0</v>
      </c>
      <c r="P40" s="84" t="s">
        <v>16</v>
      </c>
      <c r="Q40" s="72">
        <f t="shared" si="4"/>
        <v>0</v>
      </c>
      <c r="R40" s="84" t="s">
        <v>16</v>
      </c>
      <c r="S40" s="72">
        <f t="shared" si="9"/>
        <v>0</v>
      </c>
      <c r="T40" s="84" t="s">
        <v>16</v>
      </c>
      <c r="U40" s="73">
        <f t="shared" si="10"/>
        <v>0</v>
      </c>
      <c r="V40" s="57" t="s">
        <v>16</v>
      </c>
      <c r="W40" s="300"/>
      <c r="X40" s="301"/>
      <c r="Y40" s="302"/>
      <c r="Z40" s="104"/>
      <c r="AA40" s="132" t="str">
        <f t="shared" si="5"/>
        <v/>
      </c>
      <c r="AB40" s="154" t="s">
        <v>16</v>
      </c>
      <c r="AC40" s="73" t="str">
        <f t="shared" si="6"/>
        <v/>
      </c>
      <c r="AD40" s="154" t="s">
        <v>16</v>
      </c>
      <c r="AE40" s="292">
        <f t="shared" si="7"/>
        <v>0</v>
      </c>
      <c r="AF40" s="293"/>
      <c r="AG40" s="155" t="s">
        <v>16</v>
      </c>
      <c r="AH40" s="156">
        <f t="shared" ref="AH40" si="13">IF(AE40&gt;=6000,6000,AE40)</f>
        <v>0</v>
      </c>
      <c r="AI40" s="155" t="s">
        <v>16</v>
      </c>
      <c r="AJ40" s="86"/>
    </row>
    <row r="41" spans="1:36" s="3" customFormat="1" ht="18.75" customHeight="1" thickTop="1">
      <c r="A41" s="303" t="s">
        <v>17</v>
      </c>
      <c r="B41" s="303"/>
      <c r="C41" s="304" t="s">
        <v>202</v>
      </c>
      <c r="D41" s="305"/>
      <c r="E41" s="306"/>
      <c r="F41" s="87">
        <f>SUM(F10:F39)</f>
        <v>0</v>
      </c>
      <c r="G41" s="88" t="s">
        <v>198</v>
      </c>
      <c r="H41" s="304" t="s">
        <v>202</v>
      </c>
      <c r="I41" s="305"/>
      <c r="J41" s="305"/>
      <c r="K41" s="87">
        <f>SUM(K10:K39)</f>
        <v>0</v>
      </c>
      <c r="L41" s="88" t="s">
        <v>198</v>
      </c>
      <c r="M41" s="106">
        <f>SUM(M10:M40)</f>
        <v>0</v>
      </c>
      <c r="N41" s="89" t="s">
        <v>198</v>
      </c>
      <c r="O41" s="304" t="s">
        <v>202</v>
      </c>
      <c r="P41" s="307"/>
      <c r="Q41" s="304" t="s">
        <v>203</v>
      </c>
      <c r="R41" s="307"/>
      <c r="S41" s="90">
        <f>SUM(S10:S40)</f>
        <v>0</v>
      </c>
      <c r="T41" s="91" t="s">
        <v>16</v>
      </c>
      <c r="U41" s="92">
        <f>SUM(U10:U40)</f>
        <v>0</v>
      </c>
      <c r="V41" s="93" t="s">
        <v>16</v>
      </c>
      <c r="W41" s="124"/>
      <c r="X41" s="126">
        <f>X9</f>
        <v>0</v>
      </c>
      <c r="Y41" s="93" t="s">
        <v>16</v>
      </c>
      <c r="Z41" s="105"/>
      <c r="AA41" s="94">
        <f>SUM(AA10:AA40)</f>
        <v>0</v>
      </c>
      <c r="AB41" s="91" t="s">
        <v>16</v>
      </c>
      <c r="AC41" s="95">
        <f>IF(AA41&gt;=30000,30000,AA41)</f>
        <v>0</v>
      </c>
      <c r="AD41" s="93" t="s">
        <v>16</v>
      </c>
      <c r="AE41" s="308">
        <f>IF(AF9=0,AF8,SUM(AE10:AF40))</f>
        <v>0</v>
      </c>
      <c r="AF41" s="309"/>
      <c r="AG41" s="96" t="s">
        <v>16</v>
      </c>
      <c r="AH41" s="97">
        <f>SUM(AH10:AH40)</f>
        <v>0</v>
      </c>
      <c r="AI41" s="98" t="s">
        <v>16</v>
      </c>
      <c r="AJ41" s="99"/>
    </row>
    <row r="43" spans="1:36">
      <c r="B43" s="100" t="s">
        <v>204</v>
      </c>
      <c r="C43" s="1">
        <f>COUNTA(C10:C39)</f>
        <v>0</v>
      </c>
      <c r="D43" s="101" t="s">
        <v>205</v>
      </c>
    </row>
  </sheetData>
  <mergeCells count="65">
    <mergeCell ref="AE40:AF40"/>
    <mergeCell ref="W10:Y40"/>
    <mergeCell ref="AE39:AF39"/>
    <mergeCell ref="A41:B41"/>
    <mergeCell ref="C41:E41"/>
    <mergeCell ref="H41:J41"/>
    <mergeCell ref="O41:P41"/>
    <mergeCell ref="Q41:R41"/>
    <mergeCell ref="AE41:AF41"/>
    <mergeCell ref="AE10:AF10"/>
    <mergeCell ref="AE11:AF11"/>
    <mergeCell ref="AE12:AF12"/>
    <mergeCell ref="AE13:AF13"/>
    <mergeCell ref="AE14:AF14"/>
    <mergeCell ref="AE15:AF15"/>
    <mergeCell ref="AE16:AF16"/>
    <mergeCell ref="AE17:AF17"/>
    <mergeCell ref="AE34:AF34"/>
    <mergeCell ref="AE35:AF35"/>
    <mergeCell ref="AE36:AF36"/>
    <mergeCell ref="AE37:AF37"/>
    <mergeCell ref="AE24:AF24"/>
    <mergeCell ref="AE25:AF25"/>
    <mergeCell ref="AE26:AF26"/>
    <mergeCell ref="AE27:AF27"/>
    <mergeCell ref="AE28:AF28"/>
    <mergeCell ref="AE18:AF18"/>
    <mergeCell ref="AE19:AF19"/>
    <mergeCell ref="AE20:AF20"/>
    <mergeCell ref="AE21:AF21"/>
    <mergeCell ref="AE22:AF22"/>
    <mergeCell ref="AE23:AF23"/>
    <mergeCell ref="AE38:AF38"/>
    <mergeCell ref="AE29:AF29"/>
    <mergeCell ref="AE30:AF30"/>
    <mergeCell ref="AE31:AF31"/>
    <mergeCell ref="AE32:AF32"/>
    <mergeCell ref="AE33:AF33"/>
    <mergeCell ref="J8:J9"/>
    <mergeCell ref="K8:L9"/>
    <mergeCell ref="O8:P8"/>
    <mergeCell ref="Q8:R8"/>
    <mergeCell ref="AH8:AI9"/>
    <mergeCell ref="U9:V9"/>
    <mergeCell ref="D8:D9"/>
    <mergeCell ref="E8:E9"/>
    <mergeCell ref="F8:G9"/>
    <mergeCell ref="H8:H9"/>
    <mergeCell ref="I8:I9"/>
    <mergeCell ref="A1:AJ1"/>
    <mergeCell ref="E3:H3"/>
    <mergeCell ref="M7:N9"/>
    <mergeCell ref="O7:R7"/>
    <mergeCell ref="S7:V8"/>
    <mergeCell ref="AC9:AD9"/>
    <mergeCell ref="E5:H5"/>
    <mergeCell ref="A7:A9"/>
    <mergeCell ref="B7:B9"/>
    <mergeCell ref="C7:G7"/>
    <mergeCell ref="H7:L7"/>
    <mergeCell ref="W7:Y8"/>
    <mergeCell ref="Z7:AD8"/>
    <mergeCell ref="AE7:AI7"/>
    <mergeCell ref="AJ7:AJ9"/>
    <mergeCell ref="C8:C9"/>
  </mergeCells>
  <phoneticPr fontId="2"/>
  <printOptions horizontalCentered="1"/>
  <pageMargins left="0.39370078740157483" right="0.39370078740157483" top="0.78740157480314965" bottom="0.39370078740157483" header="0.31496062992125984" footer="0.31496062992125984"/>
  <pageSetup paperSize="9" scale="59" orientation="landscape" r:id="rId1"/>
  <ignoredErrors>
    <ignoredError sqref="M10" evalError="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X52"/>
  <sheetViews>
    <sheetView view="pageBreakPreview" zoomScaleNormal="100" zoomScaleSheetLayoutView="100" workbookViewId="0">
      <selection activeCell="H33" sqref="H33"/>
    </sheetView>
  </sheetViews>
  <sheetFormatPr baseColWidth="10" defaultColWidth="9" defaultRowHeight="17" customHeight="1"/>
  <cols>
    <col min="1" max="1" width="2.33203125" style="10" customWidth="1"/>
    <col min="2" max="3" width="9.6640625" style="10" customWidth="1"/>
    <col min="4" max="4" width="5.5" style="10" customWidth="1"/>
    <col min="5" max="5" width="3.5" style="10" bestFit="1" customWidth="1"/>
    <col min="6" max="6" width="7.5" style="10" bestFit="1" customWidth="1"/>
    <col min="7" max="7" width="3.5" style="10" bestFit="1" customWidth="1"/>
    <col min="8" max="8" width="6.5" style="10" customWidth="1"/>
    <col min="9" max="9" width="3.5" style="10" bestFit="1" customWidth="1"/>
    <col min="10" max="10" width="6.5" style="10" customWidth="1"/>
    <col min="11" max="11" width="5" style="10" bestFit="1" customWidth="1"/>
    <col min="12" max="12" width="9" style="10"/>
    <col min="13" max="13" width="3.5" style="10" bestFit="1" customWidth="1"/>
    <col min="14" max="14" width="13.83203125" style="10" bestFit="1" customWidth="1"/>
    <col min="15" max="15" width="9" style="10"/>
    <col min="16" max="17" width="8.5" style="10" bestFit="1" customWidth="1"/>
    <col min="18" max="18" width="15" style="10" bestFit="1" customWidth="1"/>
    <col min="19" max="16384" width="9" style="10"/>
  </cols>
  <sheetData>
    <row r="1" spans="1:19" ht="17" customHeight="1">
      <c r="A1" s="9" t="s">
        <v>50</v>
      </c>
    </row>
    <row r="2" spans="1:19" ht="15" customHeight="1">
      <c r="A2" s="9"/>
    </row>
    <row r="3" spans="1:19" ht="15" customHeight="1">
      <c r="A3" s="6"/>
    </row>
    <row r="4" spans="1:19" ht="17" customHeight="1">
      <c r="A4" s="310" t="s">
        <v>51</v>
      </c>
      <c r="B4" s="310"/>
      <c r="C4" s="310"/>
      <c r="D4" s="310"/>
      <c r="E4" s="310"/>
      <c r="F4" s="310"/>
      <c r="G4" s="310"/>
      <c r="H4" s="310"/>
      <c r="I4" s="310"/>
      <c r="J4" s="310"/>
      <c r="K4" s="310"/>
      <c r="L4" s="310"/>
      <c r="M4" s="310"/>
      <c r="N4" s="52"/>
    </row>
    <row r="5" spans="1:19" ht="15" customHeight="1">
      <c r="A5" s="6"/>
    </row>
    <row r="6" spans="1:19" s="12" customFormat="1" ht="17" customHeight="1">
      <c r="A6" s="16" t="s">
        <v>52</v>
      </c>
    </row>
    <row r="7" spans="1:19" ht="17" customHeight="1">
      <c r="B7" s="318" t="s">
        <v>209</v>
      </c>
      <c r="C7" s="318"/>
      <c r="D7" s="10">
        <f>入力ｼｰﾄ!C2</f>
        <v>0</v>
      </c>
      <c r="F7" s="13"/>
      <c r="G7" s="13"/>
      <c r="H7" s="13"/>
      <c r="I7" s="13"/>
    </row>
    <row r="8" spans="1:19" ht="15" customHeight="1">
      <c r="N8" s="7"/>
    </row>
    <row r="9" spans="1:19" ht="17" customHeight="1">
      <c r="B9" s="318" t="s">
        <v>210</v>
      </c>
      <c r="C9" s="318"/>
      <c r="D9" s="10" t="str">
        <f>IF(入力ｼｰﾄ!C4="","",入力ｼｰﾄ!C4)</f>
        <v/>
      </c>
      <c r="F9" s="13"/>
      <c r="G9" s="13"/>
      <c r="H9" s="13"/>
      <c r="I9" s="13"/>
    </row>
    <row r="10" spans="1:19" ht="15" customHeight="1">
      <c r="N10" s="7"/>
    </row>
    <row r="11" spans="1:19" ht="17" customHeight="1">
      <c r="B11" s="318" t="s">
        <v>36</v>
      </c>
      <c r="C11" s="318"/>
      <c r="D11" s="10">
        <f>入力ｼｰﾄ!C6</f>
        <v>0</v>
      </c>
      <c r="F11" s="13"/>
      <c r="G11" s="13"/>
      <c r="H11" s="13"/>
      <c r="I11" s="13"/>
    </row>
    <row r="12" spans="1:19" ht="15" customHeight="1">
      <c r="A12" s="6"/>
    </row>
    <row r="13" spans="1:19" ht="15" customHeight="1">
      <c r="A13" s="6"/>
    </row>
    <row r="14" spans="1:19" ht="17" customHeight="1">
      <c r="A14" s="16" t="s">
        <v>53</v>
      </c>
    </row>
    <row r="15" spans="1:19" ht="17" customHeight="1">
      <c r="A15" s="52"/>
      <c r="B15" s="52"/>
      <c r="C15" s="52"/>
      <c r="D15" s="52"/>
      <c r="E15" s="52"/>
      <c r="F15" s="52"/>
      <c r="G15" s="52"/>
      <c r="H15" s="52"/>
      <c r="I15" s="52"/>
      <c r="K15" s="52"/>
      <c r="L15" s="52"/>
      <c r="M15" s="52"/>
      <c r="N15" s="17" t="s">
        <v>54</v>
      </c>
    </row>
    <row r="16" spans="1:19" ht="15" customHeight="1">
      <c r="A16" s="9"/>
      <c r="B16" s="316" t="s">
        <v>55</v>
      </c>
      <c r="C16" s="316"/>
      <c r="D16" s="311" t="s">
        <v>56</v>
      </c>
      <c r="E16" s="312"/>
      <c r="F16" s="312"/>
      <c r="G16" s="312"/>
      <c r="H16" s="312"/>
      <c r="I16" s="312"/>
      <c r="J16" s="312"/>
      <c r="K16" s="313"/>
      <c r="L16" s="311" t="s">
        <v>58</v>
      </c>
      <c r="M16" s="313"/>
      <c r="N16" s="316" t="s">
        <v>59</v>
      </c>
      <c r="P16" s="19"/>
      <c r="Q16" s="20"/>
      <c r="R16" s="20"/>
      <c r="S16" s="20"/>
    </row>
    <row r="17" spans="1:19" ht="15" customHeight="1">
      <c r="A17" s="9"/>
      <c r="B17" s="316"/>
      <c r="C17" s="316"/>
      <c r="D17" s="314" t="s">
        <v>57</v>
      </c>
      <c r="E17" s="317"/>
      <c r="F17" s="317"/>
      <c r="G17" s="317"/>
      <c r="H17" s="317"/>
      <c r="I17" s="317"/>
      <c r="J17" s="317"/>
      <c r="K17" s="315"/>
      <c r="L17" s="314"/>
      <c r="M17" s="315"/>
      <c r="N17" s="316"/>
      <c r="P17" s="19"/>
      <c r="Q17" s="204" t="s">
        <v>307</v>
      </c>
      <c r="R17" s="19"/>
      <c r="S17" s="19"/>
    </row>
    <row r="18" spans="1:19" ht="15" customHeight="1">
      <c r="A18" s="6"/>
      <c r="B18" s="327" t="s">
        <v>18</v>
      </c>
      <c r="C18" s="328"/>
      <c r="D18" s="331" t="s">
        <v>211</v>
      </c>
      <c r="E18" s="332"/>
      <c r="F18" s="331" t="s">
        <v>212</v>
      </c>
      <c r="G18" s="332"/>
      <c r="H18" s="333" t="s">
        <v>204</v>
      </c>
      <c r="I18" s="320"/>
      <c r="J18" s="319" t="s">
        <v>213</v>
      </c>
      <c r="K18" s="320"/>
      <c r="L18" s="321">
        <f>D19*F19*H19</f>
        <v>0</v>
      </c>
      <c r="M18" s="322"/>
      <c r="N18" s="325"/>
      <c r="P18" s="386">
        <f>L18*0.4</f>
        <v>0</v>
      </c>
      <c r="Q18" s="388">
        <f>L18*0.4</f>
        <v>0</v>
      </c>
      <c r="R18" s="388" t="s">
        <v>238</v>
      </c>
      <c r="S18" s="19"/>
    </row>
    <row r="19" spans="1:19" ht="15" customHeight="1">
      <c r="A19" s="6"/>
      <c r="B19" s="329"/>
      <c r="C19" s="330"/>
      <c r="D19" s="183"/>
      <c r="E19" s="107" t="s">
        <v>214</v>
      </c>
      <c r="F19" s="184"/>
      <c r="G19" s="107" t="s">
        <v>16</v>
      </c>
      <c r="H19" s="185">
        <f>勤務日誌!C43</f>
        <v>0</v>
      </c>
      <c r="I19" s="186" t="s">
        <v>205</v>
      </c>
      <c r="J19" s="187">
        <f>勤務日誌!M41</f>
        <v>0</v>
      </c>
      <c r="K19" s="107" t="s">
        <v>198</v>
      </c>
      <c r="L19" s="323"/>
      <c r="M19" s="324"/>
      <c r="N19" s="326"/>
      <c r="P19" s="387"/>
      <c r="Q19" s="384"/>
      <c r="R19" s="384"/>
      <c r="S19" s="19"/>
    </row>
    <row r="20" spans="1:19" ht="15" customHeight="1">
      <c r="A20" s="6"/>
      <c r="B20" s="327" t="s">
        <v>60</v>
      </c>
      <c r="C20" s="328"/>
      <c r="D20" s="108"/>
      <c r="E20" s="109"/>
      <c r="F20" s="109"/>
      <c r="G20" s="109"/>
      <c r="H20" s="109"/>
      <c r="I20" s="109"/>
      <c r="J20" s="109"/>
      <c r="K20" s="110"/>
      <c r="L20" s="321">
        <f>勤務日誌!X41</f>
        <v>0</v>
      </c>
      <c r="M20" s="322"/>
      <c r="N20" s="325"/>
      <c r="P20" s="389">
        <f>L20</f>
        <v>0</v>
      </c>
      <c r="Q20" s="368">
        <v>10000</v>
      </c>
      <c r="R20" s="384" t="s">
        <v>248</v>
      </c>
      <c r="S20" s="19"/>
    </row>
    <row r="21" spans="1:19" ht="15" customHeight="1">
      <c r="A21" s="6"/>
      <c r="B21" s="329"/>
      <c r="C21" s="330"/>
      <c r="D21" s="49"/>
      <c r="E21" s="51"/>
      <c r="F21" s="51"/>
      <c r="G21" s="51"/>
      <c r="H21" s="51"/>
      <c r="I21" s="51"/>
      <c r="J21" s="51"/>
      <c r="K21" s="50"/>
      <c r="L21" s="323"/>
      <c r="M21" s="324"/>
      <c r="N21" s="326"/>
      <c r="P21" s="389"/>
      <c r="Q21" s="368"/>
      <c r="R21" s="384"/>
      <c r="S21" s="19"/>
    </row>
    <row r="22" spans="1:19" ht="15" customHeight="1">
      <c r="A22" s="6"/>
      <c r="B22" s="327" t="s">
        <v>22</v>
      </c>
      <c r="C22" s="328"/>
      <c r="D22" s="339" t="s">
        <v>215</v>
      </c>
      <c r="E22" s="340"/>
      <c r="F22" s="343" t="s">
        <v>216</v>
      </c>
      <c r="G22" s="344"/>
      <c r="H22" s="343" t="s">
        <v>217</v>
      </c>
      <c r="I22" s="344"/>
      <c r="J22" s="335" t="s">
        <v>218</v>
      </c>
      <c r="K22" s="336"/>
      <c r="L22" s="321">
        <f>H23*J23</f>
        <v>0</v>
      </c>
      <c r="M22" s="322"/>
      <c r="N22" s="359"/>
      <c r="P22" s="389">
        <f>L22</f>
        <v>0</v>
      </c>
      <c r="Q22" s="368">
        <v>30000</v>
      </c>
      <c r="R22" s="384" t="s">
        <v>249</v>
      </c>
      <c r="S22" s="19"/>
    </row>
    <row r="23" spans="1:19" ht="15" customHeight="1">
      <c r="A23" s="6"/>
      <c r="B23" s="355"/>
      <c r="C23" s="356"/>
      <c r="D23" s="341"/>
      <c r="E23" s="342"/>
      <c r="F23" s="111"/>
      <c r="G23" s="112" t="s">
        <v>219</v>
      </c>
      <c r="H23" s="129">
        <f>F23*15</f>
        <v>0</v>
      </c>
      <c r="I23" s="112" t="s">
        <v>16</v>
      </c>
      <c r="J23" s="131">
        <f>勤務日誌!C43</f>
        <v>0</v>
      </c>
      <c r="K23" s="112" t="s">
        <v>205</v>
      </c>
      <c r="L23" s="323"/>
      <c r="M23" s="324"/>
      <c r="N23" s="360"/>
      <c r="P23" s="389"/>
      <c r="Q23" s="368"/>
      <c r="R23" s="384"/>
      <c r="S23" s="19"/>
    </row>
    <row r="24" spans="1:19" ht="15" customHeight="1">
      <c r="A24" s="6"/>
      <c r="B24" s="355"/>
      <c r="C24" s="356"/>
      <c r="D24" s="345" t="s">
        <v>220</v>
      </c>
      <c r="E24" s="357"/>
      <c r="F24" s="117"/>
      <c r="G24" s="113" t="s">
        <v>221</v>
      </c>
      <c r="H24" s="334" t="s">
        <v>222</v>
      </c>
      <c r="I24" s="334"/>
      <c r="J24" s="335" t="s">
        <v>218</v>
      </c>
      <c r="K24" s="336"/>
      <c r="L24" s="321">
        <f>H25*J25</f>
        <v>0</v>
      </c>
      <c r="M24" s="322"/>
      <c r="N24" s="337"/>
      <c r="P24" s="389">
        <f>L24</f>
        <v>0</v>
      </c>
      <c r="Q24" s="368">
        <v>30000</v>
      </c>
      <c r="R24" s="19"/>
      <c r="S24" s="19"/>
    </row>
    <row r="25" spans="1:19" ht="15" customHeight="1">
      <c r="A25" s="6"/>
      <c r="B25" s="355"/>
      <c r="C25" s="356"/>
      <c r="D25" s="347"/>
      <c r="E25" s="358"/>
      <c r="F25" s="118"/>
      <c r="G25" s="114" t="s">
        <v>223</v>
      </c>
      <c r="H25" s="189"/>
      <c r="I25" s="114" t="s">
        <v>16</v>
      </c>
      <c r="J25" s="119"/>
      <c r="K25" s="112" t="s">
        <v>16</v>
      </c>
      <c r="L25" s="323"/>
      <c r="M25" s="324"/>
      <c r="N25" s="338"/>
      <c r="P25" s="389"/>
      <c r="Q25" s="368"/>
      <c r="R25" s="19"/>
      <c r="S25" s="19"/>
    </row>
    <row r="26" spans="1:19" ht="15" customHeight="1">
      <c r="A26" s="6"/>
      <c r="B26" s="355"/>
      <c r="C26" s="356"/>
      <c r="D26" s="345" t="s">
        <v>224</v>
      </c>
      <c r="E26" s="357"/>
      <c r="F26" s="117"/>
      <c r="G26" s="113" t="s">
        <v>221</v>
      </c>
      <c r="H26" s="334" t="s">
        <v>225</v>
      </c>
      <c r="I26" s="334"/>
      <c r="J26" s="335" t="s">
        <v>226</v>
      </c>
      <c r="K26" s="336"/>
      <c r="L26" s="321">
        <f>H27+J27</f>
        <v>0</v>
      </c>
      <c r="M26" s="322"/>
      <c r="N26" s="337"/>
      <c r="P26" s="389">
        <f t="shared" ref="P26" si="0">L26</f>
        <v>0</v>
      </c>
      <c r="Q26" s="368">
        <v>30000</v>
      </c>
      <c r="R26" s="115" t="s">
        <v>241</v>
      </c>
      <c r="S26" s="19"/>
    </row>
    <row r="27" spans="1:19" ht="15" customHeight="1">
      <c r="A27" s="6"/>
      <c r="B27" s="355"/>
      <c r="C27" s="356"/>
      <c r="D27" s="347"/>
      <c r="E27" s="358"/>
      <c r="F27" s="118"/>
      <c r="G27" s="114" t="s">
        <v>223</v>
      </c>
      <c r="H27" s="116"/>
      <c r="I27" s="114" t="s">
        <v>16</v>
      </c>
      <c r="J27" s="188"/>
      <c r="K27" s="112" t="s">
        <v>16</v>
      </c>
      <c r="L27" s="323"/>
      <c r="M27" s="324"/>
      <c r="N27" s="338"/>
      <c r="P27" s="389"/>
      <c r="Q27" s="368"/>
      <c r="R27" s="115" t="s">
        <v>239</v>
      </c>
      <c r="S27" s="19"/>
    </row>
    <row r="28" spans="1:19" ht="15" customHeight="1">
      <c r="A28" s="6"/>
      <c r="B28" s="327" t="s">
        <v>61</v>
      </c>
      <c r="C28" s="328"/>
      <c r="D28" s="345" t="s">
        <v>227</v>
      </c>
      <c r="E28" s="346"/>
      <c r="F28" s="339" t="s">
        <v>228</v>
      </c>
      <c r="G28" s="349"/>
      <c r="H28" s="351" t="s">
        <v>15</v>
      </c>
      <c r="I28" s="352"/>
      <c r="J28" s="353" t="s">
        <v>240</v>
      </c>
      <c r="K28" s="354"/>
      <c r="L28" s="321">
        <f>H29*J29</f>
        <v>0</v>
      </c>
      <c r="M28" s="322"/>
      <c r="N28" s="337"/>
      <c r="P28" s="389">
        <f t="shared" ref="P28" si="1">L28</f>
        <v>0</v>
      </c>
      <c r="Q28" s="368">
        <v>180000</v>
      </c>
      <c r="R28" s="390" t="s">
        <v>242</v>
      </c>
      <c r="S28" s="19"/>
    </row>
    <row r="29" spans="1:19" ht="15" customHeight="1">
      <c r="A29" s="6"/>
      <c r="B29" s="329"/>
      <c r="C29" s="330"/>
      <c r="D29" s="347"/>
      <c r="E29" s="348"/>
      <c r="F29" s="341"/>
      <c r="G29" s="350"/>
      <c r="H29" s="116"/>
      <c r="I29" s="114" t="s">
        <v>16</v>
      </c>
      <c r="J29" s="116"/>
      <c r="K29" s="114" t="s">
        <v>205</v>
      </c>
      <c r="L29" s="323"/>
      <c r="M29" s="324"/>
      <c r="N29" s="338"/>
      <c r="P29" s="389"/>
      <c r="Q29" s="368"/>
      <c r="R29" s="390"/>
      <c r="S29" s="19"/>
    </row>
    <row r="30" spans="1:19" ht="21" customHeight="1">
      <c r="A30" s="6"/>
      <c r="B30" s="363" t="s">
        <v>229</v>
      </c>
      <c r="C30" s="364"/>
      <c r="D30" s="363" t="s">
        <v>230</v>
      </c>
      <c r="E30" s="365"/>
      <c r="F30" s="365"/>
      <c r="G30" s="365"/>
      <c r="H30" s="365"/>
      <c r="I30" s="365"/>
      <c r="J30" s="365"/>
      <c r="K30" s="364"/>
      <c r="L30" s="366">
        <f>SUM(L18:M29)</f>
        <v>0</v>
      </c>
      <c r="M30" s="367"/>
      <c r="N30" s="21"/>
      <c r="P30" s="19"/>
      <c r="Q30" s="19"/>
      <c r="R30" s="19"/>
      <c r="S30" s="19"/>
    </row>
    <row r="31" spans="1:19" ht="21" customHeight="1">
      <c r="A31" s="6"/>
      <c r="B31" s="363" t="s">
        <v>62</v>
      </c>
      <c r="C31" s="364"/>
      <c r="D31" s="363" t="s">
        <v>231</v>
      </c>
      <c r="E31" s="365"/>
      <c r="F31" s="365"/>
      <c r="G31" s="365"/>
      <c r="H31" s="365"/>
      <c r="I31" s="365"/>
      <c r="J31" s="365"/>
      <c r="K31" s="364"/>
      <c r="L31" s="361">
        <v>0</v>
      </c>
      <c r="M31" s="362"/>
      <c r="N31" s="21"/>
      <c r="P31" s="19"/>
      <c r="Q31" s="19"/>
      <c r="R31" s="19"/>
      <c r="S31" s="19"/>
    </row>
    <row r="32" spans="1:19" ht="21" customHeight="1">
      <c r="A32" s="6"/>
      <c r="B32" s="363" t="s">
        <v>63</v>
      </c>
      <c r="C32" s="364"/>
      <c r="D32" s="363" t="s">
        <v>231</v>
      </c>
      <c r="E32" s="365"/>
      <c r="F32" s="365"/>
      <c r="G32" s="365"/>
      <c r="H32" s="365"/>
      <c r="I32" s="365"/>
      <c r="J32" s="365"/>
      <c r="K32" s="364"/>
      <c r="L32" s="366">
        <f>L30-L31</f>
        <v>0</v>
      </c>
      <c r="M32" s="367"/>
      <c r="N32" s="21"/>
      <c r="P32" s="120">
        <f>SUM(P18:P31)</f>
        <v>0</v>
      </c>
      <c r="Q32" s="19"/>
      <c r="R32" s="19"/>
      <c r="S32" s="19"/>
    </row>
    <row r="33" spans="1:24" ht="15" customHeight="1">
      <c r="A33" s="52"/>
      <c r="B33" s="52"/>
      <c r="C33" s="52"/>
      <c r="D33" s="52"/>
      <c r="E33" s="52"/>
      <c r="F33" s="52"/>
      <c r="G33" s="52"/>
      <c r="H33" s="52"/>
      <c r="I33" s="52"/>
      <c r="J33" s="52"/>
      <c r="K33" s="52"/>
      <c r="L33" s="52"/>
      <c r="M33" s="52"/>
      <c r="P33" s="19"/>
      <c r="Q33" s="19"/>
      <c r="R33" s="19"/>
      <c r="S33" s="19"/>
    </row>
    <row r="34" spans="1:24" ht="15" customHeight="1">
      <c r="A34" s="52"/>
      <c r="B34" s="52"/>
      <c r="C34" s="52"/>
      <c r="D34" s="52"/>
      <c r="E34" s="52"/>
      <c r="F34" s="52"/>
      <c r="G34" s="52"/>
      <c r="H34" s="52"/>
      <c r="I34" s="52"/>
      <c r="J34" s="52"/>
      <c r="K34" s="52"/>
      <c r="L34" s="52"/>
      <c r="M34" s="52"/>
      <c r="P34" s="19"/>
      <c r="Q34" s="19"/>
      <c r="R34" s="19"/>
      <c r="S34" s="19"/>
    </row>
    <row r="35" spans="1:24" ht="17" customHeight="1">
      <c r="A35" s="16" t="s">
        <v>232</v>
      </c>
    </row>
    <row r="36" spans="1:24" ht="17" customHeight="1">
      <c r="A36" s="14"/>
      <c r="B36" s="13"/>
      <c r="N36" s="17" t="s">
        <v>54</v>
      </c>
    </row>
    <row r="37" spans="1:24" ht="13.5" customHeight="1">
      <c r="A37" s="14"/>
      <c r="B37" s="316" t="s">
        <v>64</v>
      </c>
      <c r="C37" s="316"/>
      <c r="D37" s="311" t="s">
        <v>233</v>
      </c>
      <c r="E37" s="312"/>
      <c r="F37" s="312"/>
      <c r="G37" s="313"/>
      <c r="H37" s="312" t="s">
        <v>234</v>
      </c>
      <c r="I37" s="313"/>
      <c r="J37" s="311" t="s">
        <v>235</v>
      </c>
      <c r="K37" s="313"/>
      <c r="L37" s="363" t="s">
        <v>65</v>
      </c>
      <c r="M37" s="365"/>
      <c r="N37" s="364"/>
      <c r="R37" s="19"/>
      <c r="S37" s="20"/>
      <c r="T37" s="20"/>
      <c r="U37" s="20"/>
      <c r="V37" s="20"/>
      <c r="W37" s="20"/>
      <c r="X37" s="19"/>
    </row>
    <row r="38" spans="1:24" ht="15">
      <c r="A38" s="14"/>
      <c r="B38" s="316"/>
      <c r="C38" s="316"/>
      <c r="D38" s="381"/>
      <c r="E38" s="382"/>
      <c r="F38" s="382"/>
      <c r="G38" s="383"/>
      <c r="H38" s="382"/>
      <c r="I38" s="383"/>
      <c r="J38" s="381"/>
      <c r="K38" s="383"/>
      <c r="L38" s="311" t="s">
        <v>66</v>
      </c>
      <c r="M38" s="313"/>
      <c r="N38" s="55" t="s">
        <v>68</v>
      </c>
      <c r="R38" s="19"/>
      <c r="S38" s="19"/>
      <c r="T38" s="19"/>
      <c r="U38" s="19"/>
      <c r="V38" s="19"/>
      <c r="W38" s="19"/>
      <c r="X38" s="19"/>
    </row>
    <row r="39" spans="1:24" ht="15">
      <c r="A39" s="6"/>
      <c r="B39" s="316"/>
      <c r="C39" s="316"/>
      <c r="D39" s="314"/>
      <c r="E39" s="317"/>
      <c r="F39" s="317"/>
      <c r="G39" s="315"/>
      <c r="H39" s="317"/>
      <c r="I39" s="315"/>
      <c r="J39" s="314"/>
      <c r="K39" s="315"/>
      <c r="L39" s="314" t="s">
        <v>67</v>
      </c>
      <c r="M39" s="315"/>
      <c r="N39" s="56" t="s">
        <v>69</v>
      </c>
      <c r="R39" s="19"/>
      <c r="S39" s="19"/>
      <c r="T39" s="19"/>
      <c r="U39" s="19"/>
      <c r="V39" s="19"/>
      <c r="W39" s="19"/>
      <c r="X39" s="19"/>
    </row>
    <row r="40" spans="1:24" ht="17" customHeight="1">
      <c r="A40" s="9"/>
      <c r="B40" s="327" t="s">
        <v>236</v>
      </c>
      <c r="C40" s="328"/>
      <c r="D40" s="369">
        <f>L30</f>
        <v>0</v>
      </c>
      <c r="E40" s="370"/>
      <c r="F40" s="370"/>
      <c r="G40" s="371"/>
      <c r="H40" s="369">
        <f>D40</f>
        <v>0</v>
      </c>
      <c r="I40" s="371"/>
      <c r="J40" s="321">
        <f>H40</f>
        <v>0</v>
      </c>
      <c r="K40" s="322"/>
      <c r="L40" s="380">
        <f>P32</f>
        <v>0</v>
      </c>
      <c r="M40" s="380"/>
      <c r="N40" s="385">
        <f>J40-L40</f>
        <v>0</v>
      </c>
      <c r="R40" s="19"/>
      <c r="S40" s="19"/>
      <c r="T40" s="19"/>
      <c r="U40" s="19"/>
      <c r="V40" s="19"/>
      <c r="W40" s="19"/>
      <c r="X40" s="19"/>
    </row>
    <row r="41" spans="1:24" ht="17" customHeight="1">
      <c r="A41" s="6"/>
      <c r="B41" s="355"/>
      <c r="C41" s="356"/>
      <c r="D41" s="372"/>
      <c r="E41" s="373"/>
      <c r="F41" s="373"/>
      <c r="G41" s="374"/>
      <c r="H41" s="372"/>
      <c r="I41" s="374"/>
      <c r="J41" s="378"/>
      <c r="K41" s="379"/>
      <c r="L41" s="380"/>
      <c r="M41" s="380"/>
      <c r="N41" s="385"/>
      <c r="R41" s="19"/>
      <c r="S41" s="17"/>
      <c r="T41" s="17"/>
      <c r="U41" s="17"/>
      <c r="V41" s="19"/>
      <c r="W41" s="19"/>
      <c r="X41" s="19"/>
    </row>
    <row r="42" spans="1:24" ht="17" customHeight="1">
      <c r="A42" s="9"/>
      <c r="B42" s="329"/>
      <c r="C42" s="330"/>
      <c r="D42" s="375"/>
      <c r="E42" s="376"/>
      <c r="F42" s="376"/>
      <c r="G42" s="377"/>
      <c r="H42" s="375"/>
      <c r="I42" s="377"/>
      <c r="J42" s="323"/>
      <c r="K42" s="324"/>
      <c r="L42" s="380"/>
      <c r="M42" s="380"/>
      <c r="N42" s="385"/>
      <c r="R42" s="19"/>
      <c r="S42" s="19"/>
      <c r="T42" s="19"/>
      <c r="U42" s="19"/>
      <c r="V42" s="19"/>
      <c r="W42" s="19"/>
      <c r="X42" s="19"/>
    </row>
    <row r="43" spans="1:24" ht="17" customHeight="1">
      <c r="A43" s="6"/>
    </row>
    <row r="44" spans="1:24" ht="17" customHeight="1">
      <c r="A44" s="52"/>
      <c r="B44" s="52"/>
    </row>
    <row r="45" spans="1:24" ht="17" customHeight="1">
      <c r="A45" s="9"/>
    </row>
    <row r="46" spans="1:24" ht="17" customHeight="1">
      <c r="A46" s="9"/>
    </row>
    <row r="47" spans="1:24" ht="17" customHeight="1">
      <c r="A47" s="9"/>
    </row>
    <row r="48" spans="1:24" ht="17" customHeight="1">
      <c r="A48" s="9"/>
    </row>
    <row r="49" spans="1:1" ht="17" customHeight="1">
      <c r="A49" s="9"/>
    </row>
    <row r="50" spans="1:1" ht="17" customHeight="1">
      <c r="A50" s="9"/>
    </row>
    <row r="51" spans="1:1" ht="17" customHeight="1">
      <c r="A51" s="9"/>
    </row>
    <row r="52" spans="1:1" ht="17" customHeight="1">
      <c r="A52" s="6"/>
    </row>
  </sheetData>
  <mergeCells count="81">
    <mergeCell ref="R22:R23"/>
    <mergeCell ref="N40:N42"/>
    <mergeCell ref="P18:P19"/>
    <mergeCell ref="Q18:Q19"/>
    <mergeCell ref="R18:R19"/>
    <mergeCell ref="P26:P27"/>
    <mergeCell ref="Q26:Q27"/>
    <mergeCell ref="P28:P29"/>
    <mergeCell ref="R28:R29"/>
    <mergeCell ref="Q28:Q29"/>
    <mergeCell ref="P20:P21"/>
    <mergeCell ref="Q20:Q21"/>
    <mergeCell ref="R20:R21"/>
    <mergeCell ref="P22:P23"/>
    <mergeCell ref="P24:P25"/>
    <mergeCell ref="Q22:Q23"/>
    <mergeCell ref="Q24:Q25"/>
    <mergeCell ref="B40:C42"/>
    <mergeCell ref="D40:G42"/>
    <mergeCell ref="H40:I42"/>
    <mergeCell ref="J40:K42"/>
    <mergeCell ref="L40:M42"/>
    <mergeCell ref="B37:C39"/>
    <mergeCell ref="D37:G39"/>
    <mergeCell ref="H37:I39"/>
    <mergeCell ref="J37:K39"/>
    <mergeCell ref="L37:N37"/>
    <mergeCell ref="L38:M38"/>
    <mergeCell ref="L39:M39"/>
    <mergeCell ref="L30:M30"/>
    <mergeCell ref="B31:C31"/>
    <mergeCell ref="D31:K31"/>
    <mergeCell ref="L31:M31"/>
    <mergeCell ref="B32:C32"/>
    <mergeCell ref="D32:K32"/>
    <mergeCell ref="L32:M32"/>
    <mergeCell ref="B30:C30"/>
    <mergeCell ref="D30:K30"/>
    <mergeCell ref="L26:M27"/>
    <mergeCell ref="N26:N27"/>
    <mergeCell ref="B28:C29"/>
    <mergeCell ref="D28:E29"/>
    <mergeCell ref="F28:G29"/>
    <mergeCell ref="H28:I28"/>
    <mergeCell ref="J28:K28"/>
    <mergeCell ref="L28:M29"/>
    <mergeCell ref="N28:N29"/>
    <mergeCell ref="B22:C27"/>
    <mergeCell ref="D26:E27"/>
    <mergeCell ref="H26:I26"/>
    <mergeCell ref="J26:K26"/>
    <mergeCell ref="L22:M23"/>
    <mergeCell ref="N22:N23"/>
    <mergeCell ref="D24:E25"/>
    <mergeCell ref="H24:I24"/>
    <mergeCell ref="J24:K24"/>
    <mergeCell ref="L24:M25"/>
    <mergeCell ref="N24:N25"/>
    <mergeCell ref="D22:E23"/>
    <mergeCell ref="F22:G22"/>
    <mergeCell ref="H22:I22"/>
    <mergeCell ref="J22:K22"/>
    <mergeCell ref="J18:K18"/>
    <mergeCell ref="L18:M19"/>
    <mergeCell ref="N18:N19"/>
    <mergeCell ref="B20:C21"/>
    <mergeCell ref="L20:M21"/>
    <mergeCell ref="N20:N21"/>
    <mergeCell ref="B18:C19"/>
    <mergeCell ref="D18:E18"/>
    <mergeCell ref="F18:G18"/>
    <mergeCell ref="H18:I18"/>
    <mergeCell ref="A4:M4"/>
    <mergeCell ref="D16:K16"/>
    <mergeCell ref="L16:M17"/>
    <mergeCell ref="N16:N17"/>
    <mergeCell ref="D17:K17"/>
    <mergeCell ref="B11:C11"/>
    <mergeCell ref="B7:C7"/>
    <mergeCell ref="B9:C9"/>
    <mergeCell ref="B16:C17"/>
  </mergeCells>
  <phoneticPr fontId="2"/>
  <printOptions horizontalCentered="1"/>
  <pageMargins left="0.78740157480314965" right="0.59055118110236227" top="0.98425196850393704" bottom="0.39370078740157483" header="0.31496062992125984" footer="0.31496062992125984"/>
  <pageSetup paperSize="9" scale="92"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K40"/>
  <sheetViews>
    <sheetView view="pageBreakPreview" topLeftCell="A7" zoomScaleNormal="100" zoomScaleSheetLayoutView="100" workbookViewId="0">
      <selection activeCell="I32" sqref="I32"/>
    </sheetView>
  </sheetViews>
  <sheetFormatPr baseColWidth="10" defaultColWidth="8.83203125" defaultRowHeight="18"/>
  <cols>
    <col min="1" max="1" width="8.6640625" customWidth="1"/>
    <col min="2" max="3" width="4.6640625" customWidth="1"/>
    <col min="4" max="4" width="9.6640625" customWidth="1"/>
    <col min="5" max="5" width="9" customWidth="1"/>
    <col min="8" max="8" width="7" customWidth="1"/>
    <col min="9" max="9" width="13" customWidth="1"/>
    <col min="10" max="10" width="7" customWidth="1"/>
  </cols>
  <sheetData>
    <row r="1" spans="1:11">
      <c r="A1" s="11" t="s">
        <v>154</v>
      </c>
    </row>
    <row r="2" spans="1:11">
      <c r="A2" s="6"/>
    </row>
    <row r="3" spans="1:11">
      <c r="J3" s="176" t="s">
        <v>297</v>
      </c>
      <c r="K3" s="177" t="s">
        <v>300</v>
      </c>
    </row>
    <row r="4" spans="1:11">
      <c r="A4" s="6"/>
    </row>
    <row r="5" spans="1:11">
      <c r="A5" s="11" t="s">
        <v>165</v>
      </c>
    </row>
    <row r="6" spans="1:11">
      <c r="A6" s="6"/>
    </row>
    <row r="7" spans="1:11">
      <c r="A7" s="11"/>
      <c r="G7" s="11" t="s">
        <v>170</v>
      </c>
      <c r="H7" s="417">
        <f>入力ｼｰﾄ!C2</f>
        <v>0</v>
      </c>
      <c r="I7" s="417"/>
      <c r="J7" s="417"/>
    </row>
    <row r="8" spans="1:11">
      <c r="A8" s="6"/>
      <c r="G8" s="10"/>
    </row>
    <row r="9" spans="1:11">
      <c r="A9" s="11"/>
      <c r="G9" s="11" t="s">
        <v>164</v>
      </c>
      <c r="H9" s="418" t="str">
        <f>IF(入力ｼｰﾄ!C4="","",入力ｼｰﾄ!C4)</f>
        <v/>
      </c>
      <c r="I9" s="418"/>
      <c r="J9" s="418"/>
    </row>
    <row r="10" spans="1:11">
      <c r="A10" s="6"/>
      <c r="G10" s="10"/>
    </row>
    <row r="11" spans="1:11">
      <c r="A11" s="11"/>
      <c r="G11" s="11" t="s">
        <v>36</v>
      </c>
      <c r="I11" s="16">
        <f>入力ｼｰﾄ!C6</f>
        <v>0</v>
      </c>
      <c r="J11" s="166" t="s">
        <v>243</v>
      </c>
      <c r="K11" s="179" t="s">
        <v>296</v>
      </c>
    </row>
    <row r="12" spans="1:11">
      <c r="A12" s="6"/>
    </row>
    <row r="13" spans="1:11">
      <c r="A13" s="6"/>
    </row>
    <row r="14" spans="1:11">
      <c r="A14" s="6"/>
    </row>
    <row r="15" spans="1:11">
      <c r="A15" s="318" t="s">
        <v>166</v>
      </c>
      <c r="B15" s="318"/>
      <c r="C15" s="318"/>
      <c r="D15" s="318"/>
      <c r="E15" s="318"/>
      <c r="F15" s="318"/>
      <c r="G15" s="318"/>
      <c r="H15" s="318"/>
      <c r="I15" s="318"/>
      <c r="J15" s="318"/>
    </row>
    <row r="16" spans="1:11">
      <c r="A16" s="6"/>
    </row>
    <row r="17" spans="1:11">
      <c r="A17" s="6"/>
    </row>
    <row r="18" spans="1:11">
      <c r="A18" s="419"/>
      <c r="B18" s="419"/>
      <c r="C18" s="419"/>
      <c r="D18" s="11" t="s">
        <v>167</v>
      </c>
      <c r="E18" s="39"/>
      <c r="F18" s="10" t="s">
        <v>173</v>
      </c>
    </row>
    <row r="19" spans="1:11">
      <c r="A19" s="9" t="s">
        <v>168</v>
      </c>
    </row>
    <row r="20" spans="1:11">
      <c r="A20" s="11" t="s">
        <v>169</v>
      </c>
    </row>
    <row r="21" spans="1:11">
      <c r="A21" s="6"/>
    </row>
    <row r="22" spans="1:11">
      <c r="A22" s="318" t="s">
        <v>24</v>
      </c>
      <c r="B22" s="318"/>
      <c r="C22" s="318"/>
      <c r="D22" s="318"/>
      <c r="E22" s="318"/>
      <c r="F22" s="318"/>
      <c r="G22" s="318"/>
      <c r="H22" s="318"/>
      <c r="I22" s="318"/>
      <c r="J22" s="318"/>
    </row>
    <row r="23" spans="1:11">
      <c r="A23" s="6"/>
      <c r="J23" s="27" t="s">
        <v>54</v>
      </c>
    </row>
    <row r="24" spans="1:11" ht="25.5" customHeight="1">
      <c r="A24" s="316" t="s">
        <v>172</v>
      </c>
      <c r="B24" s="316"/>
      <c r="C24" s="311" t="s">
        <v>174</v>
      </c>
      <c r="D24" s="313"/>
      <c r="E24" s="316" t="s">
        <v>155</v>
      </c>
      <c r="F24" s="420" t="s">
        <v>175</v>
      </c>
      <c r="G24" s="316" t="s">
        <v>171</v>
      </c>
      <c r="H24" s="311" t="s">
        <v>176</v>
      </c>
      <c r="I24" s="313"/>
      <c r="J24" s="316" t="s">
        <v>244</v>
      </c>
    </row>
    <row r="25" spans="1:11" ht="25.5" customHeight="1">
      <c r="A25" s="316"/>
      <c r="B25" s="316"/>
      <c r="C25" s="314"/>
      <c r="D25" s="315"/>
      <c r="E25" s="316"/>
      <c r="F25" s="421"/>
      <c r="G25" s="316"/>
      <c r="H25" s="314"/>
      <c r="I25" s="315"/>
      <c r="J25" s="316"/>
    </row>
    <row r="26" spans="1:11">
      <c r="A26" s="311"/>
      <c r="B26" s="313"/>
      <c r="C26" s="311"/>
      <c r="D26" s="313"/>
      <c r="E26" s="45"/>
      <c r="F26" s="46"/>
      <c r="G26" s="45"/>
      <c r="H26" s="311"/>
      <c r="I26" s="313"/>
      <c r="J26" s="42"/>
    </row>
    <row r="27" spans="1:11">
      <c r="A27" s="422">
        <f>'事業実績(様式2)'!J40</f>
        <v>0</v>
      </c>
      <c r="B27" s="356"/>
      <c r="C27" s="422">
        <f>'事業実績(様式2)'!L40</f>
        <v>0</v>
      </c>
      <c r="D27" s="356"/>
      <c r="E27" s="180">
        <v>0</v>
      </c>
      <c r="F27" s="181">
        <f>C27-E27</f>
        <v>0</v>
      </c>
      <c r="G27" s="182">
        <f>C27-F27</f>
        <v>0</v>
      </c>
      <c r="H27" s="423" t="str">
        <f>IF(入力ｼｰﾄ!C20="","",入力ｼｰﾄ!C20)</f>
        <v/>
      </c>
      <c r="I27" s="424"/>
      <c r="J27" s="47"/>
    </row>
    <row r="28" spans="1:11">
      <c r="A28" s="341"/>
      <c r="B28" s="350"/>
      <c r="C28" s="341"/>
      <c r="D28" s="350"/>
      <c r="E28" s="43"/>
      <c r="F28" s="44"/>
      <c r="G28" s="43"/>
      <c r="H28" s="314"/>
      <c r="I28" s="315"/>
      <c r="J28" s="43"/>
    </row>
    <row r="29" spans="1:11">
      <c r="A29" s="6"/>
    </row>
    <row r="30" spans="1:11">
      <c r="A30" s="405" t="s">
        <v>156</v>
      </c>
      <c r="B30" s="405"/>
      <c r="C30" s="405"/>
      <c r="D30" s="405"/>
      <c r="E30" s="405"/>
    </row>
    <row r="31" spans="1:11">
      <c r="A31" s="316" t="s">
        <v>157</v>
      </c>
      <c r="B31" s="316"/>
      <c r="C31" s="409"/>
      <c r="D31" s="397"/>
      <c r="E31" s="410"/>
      <c r="F31" s="406" t="s">
        <v>177</v>
      </c>
      <c r="G31" s="313"/>
    </row>
    <row r="32" spans="1:11">
      <c r="A32" s="316"/>
      <c r="B32" s="316"/>
      <c r="C32" s="411"/>
      <c r="D32" s="412"/>
      <c r="E32" s="413"/>
      <c r="F32" s="407" t="s">
        <v>179</v>
      </c>
      <c r="G32" s="408"/>
      <c r="K32" s="177" t="s">
        <v>298</v>
      </c>
    </row>
    <row r="33" spans="1:11" ht="27" customHeight="1">
      <c r="A33" s="363" t="s">
        <v>158</v>
      </c>
      <c r="B33" s="364"/>
      <c r="C33" s="395"/>
      <c r="D33" s="396"/>
      <c r="E33" s="414"/>
      <c r="F33" s="415" t="s">
        <v>178</v>
      </c>
      <c r="G33" s="416"/>
      <c r="K33" s="177" t="s">
        <v>301</v>
      </c>
    </row>
    <row r="34" spans="1:11" ht="27" customHeight="1">
      <c r="A34" s="363" t="s">
        <v>159</v>
      </c>
      <c r="B34" s="364"/>
      <c r="C34" s="363" t="s">
        <v>160</v>
      </c>
      <c r="D34" s="365"/>
      <c r="E34" s="365"/>
      <c r="F34" s="365"/>
      <c r="G34" s="364"/>
      <c r="K34" s="178" t="s">
        <v>299</v>
      </c>
    </row>
    <row r="35" spans="1:11" ht="27" customHeight="1">
      <c r="A35" s="363" t="s">
        <v>161</v>
      </c>
      <c r="B35" s="364"/>
      <c r="C35" s="395"/>
      <c r="D35" s="396"/>
      <c r="E35" s="397"/>
      <c r="F35" s="397"/>
      <c r="G35" s="398"/>
    </row>
    <row r="36" spans="1:11" ht="18.75" customHeight="1">
      <c r="A36" s="316" t="s">
        <v>162</v>
      </c>
      <c r="B36" s="316"/>
      <c r="C36" s="391" t="s">
        <v>163</v>
      </c>
      <c r="D36" s="392"/>
      <c r="E36" s="402"/>
      <c r="F36" s="403"/>
      <c r="G36" s="403"/>
      <c r="H36" s="403"/>
      <c r="I36" s="404"/>
      <c r="J36" s="123"/>
    </row>
    <row r="37" spans="1:11">
      <c r="A37" s="316"/>
      <c r="B37" s="316"/>
      <c r="C37" s="393" t="s">
        <v>105</v>
      </c>
      <c r="D37" s="394"/>
      <c r="E37" s="399"/>
      <c r="F37" s="400"/>
      <c r="G37" s="400"/>
      <c r="H37" s="400"/>
      <c r="I37" s="401"/>
      <c r="J37" s="122"/>
    </row>
    <row r="38" spans="1:11" ht="24" customHeight="1">
      <c r="A38" s="121"/>
      <c r="B38" s="121"/>
      <c r="C38" s="121"/>
      <c r="D38" s="121"/>
      <c r="E38" s="53"/>
      <c r="F38" s="53"/>
      <c r="G38" s="53"/>
    </row>
    <row r="39" spans="1:11">
      <c r="A39" s="40"/>
      <c r="B39" s="40"/>
      <c r="C39" s="40"/>
      <c r="D39" s="40"/>
      <c r="E39" s="40"/>
    </row>
    <row r="40" spans="1:11">
      <c r="A40" s="41"/>
    </row>
  </sheetData>
  <mergeCells count="38">
    <mergeCell ref="A26:B26"/>
    <mergeCell ref="A27:B27"/>
    <mergeCell ref="A28:B28"/>
    <mergeCell ref="H27:I27"/>
    <mergeCell ref="H28:I28"/>
    <mergeCell ref="C27:D27"/>
    <mergeCell ref="C28:D28"/>
    <mergeCell ref="C24:D25"/>
    <mergeCell ref="A22:J22"/>
    <mergeCell ref="A15:J15"/>
    <mergeCell ref="H7:J7"/>
    <mergeCell ref="H9:J9"/>
    <mergeCell ref="A18:C18"/>
    <mergeCell ref="F24:F25"/>
    <mergeCell ref="H24:I25"/>
    <mergeCell ref="C34:G34"/>
    <mergeCell ref="E24:E25"/>
    <mergeCell ref="G24:G25"/>
    <mergeCell ref="J24:J25"/>
    <mergeCell ref="H26:I26"/>
    <mergeCell ref="C26:D26"/>
    <mergeCell ref="A30:E30"/>
    <mergeCell ref="A33:B33"/>
    <mergeCell ref="A34:B34"/>
    <mergeCell ref="A31:B32"/>
    <mergeCell ref="F31:G31"/>
    <mergeCell ref="F32:G32"/>
    <mergeCell ref="C31:E32"/>
    <mergeCell ref="C33:E33"/>
    <mergeCell ref="F33:G33"/>
    <mergeCell ref="A24:B25"/>
    <mergeCell ref="A35:B35"/>
    <mergeCell ref="A36:B37"/>
    <mergeCell ref="C36:D36"/>
    <mergeCell ref="C37:D37"/>
    <mergeCell ref="C35:G35"/>
    <mergeCell ref="E37:I37"/>
    <mergeCell ref="E36:I36"/>
  </mergeCells>
  <phoneticPr fontId="2"/>
  <printOptions horizontalCentered="1"/>
  <pageMargins left="0.59055118110236227" right="0.59055118110236227" top="0.78740157480314965"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I40"/>
  <sheetViews>
    <sheetView view="pageBreakPreview" zoomScaleNormal="100" zoomScaleSheetLayoutView="100" workbookViewId="0">
      <selection activeCell="B39" sqref="B39"/>
    </sheetView>
  </sheetViews>
  <sheetFormatPr baseColWidth="10" defaultColWidth="9" defaultRowHeight="17" customHeight="1"/>
  <cols>
    <col min="1" max="4" width="9" style="10"/>
    <col min="5" max="5" width="18" style="10" bestFit="1" customWidth="1"/>
    <col min="6" max="6" width="4" style="10" customWidth="1"/>
    <col min="7" max="7" width="14" style="10" customWidth="1"/>
    <col min="8" max="8" width="9" style="10" customWidth="1"/>
    <col min="9" max="16384" width="9" style="10"/>
  </cols>
  <sheetData>
    <row r="1" spans="1:9" ht="17" customHeight="1">
      <c r="A1" s="9" t="s">
        <v>25</v>
      </c>
    </row>
    <row r="2" spans="1:9" ht="17" customHeight="1">
      <c r="A2" s="9"/>
    </row>
    <row r="3" spans="1:9" ht="17" customHeight="1">
      <c r="A3" s="6"/>
    </row>
    <row r="4" spans="1:9" ht="17" customHeight="1">
      <c r="A4" s="318" t="s">
        <v>246</v>
      </c>
      <c r="B4" s="318"/>
      <c r="C4" s="318"/>
      <c r="D4" s="318"/>
      <c r="E4" s="318"/>
      <c r="F4" s="318"/>
      <c r="G4" s="318"/>
      <c r="H4" s="318"/>
      <c r="I4" s="8"/>
    </row>
    <row r="5" spans="1:9" ht="17" customHeight="1">
      <c r="A5" s="6"/>
    </row>
    <row r="6" spans="1:9" ht="17" customHeight="1">
      <c r="G6" s="426" t="str">
        <f>IF(入力ｼｰﾄ!C19="","令和　　年　　月　　日",入力ｼｰﾄ!C19)</f>
        <v>令和　　年　　月　　日</v>
      </c>
      <c r="H6" s="426"/>
    </row>
    <row r="7" spans="1:9" ht="17" customHeight="1">
      <c r="A7" s="6"/>
    </row>
    <row r="8" spans="1:9" ht="17" customHeight="1">
      <c r="A8" s="9" t="s">
        <v>26</v>
      </c>
    </row>
    <row r="9" spans="1:9" ht="17" customHeight="1">
      <c r="A9" s="9"/>
    </row>
    <row r="10" spans="1:9" ht="17" customHeight="1">
      <c r="E10" s="8" t="s">
        <v>38</v>
      </c>
      <c r="F10" s="12">
        <f>入力ｼｰﾄ!C2</f>
        <v>0</v>
      </c>
    </row>
    <row r="11" spans="1:9" ht="17" customHeight="1">
      <c r="I11" s="7"/>
    </row>
    <row r="12" spans="1:9" ht="17" customHeight="1">
      <c r="E12" s="8" t="s">
        <v>39</v>
      </c>
      <c r="F12" s="12" t="str">
        <f>IF(入力ｼｰﾄ!C4="","",入力ｼｰﾄ!C4)</f>
        <v/>
      </c>
    </row>
    <row r="13" spans="1:9" ht="17" customHeight="1">
      <c r="I13" s="7"/>
    </row>
    <row r="14" spans="1:9" ht="17" customHeight="1">
      <c r="E14" s="8" t="s">
        <v>37</v>
      </c>
      <c r="G14" s="12">
        <f>入力ｼｰﾄ!C6</f>
        <v>0</v>
      </c>
      <c r="H14" s="166" t="s">
        <v>237</v>
      </c>
      <c r="I14" s="165" t="s">
        <v>296</v>
      </c>
    </row>
    <row r="15" spans="1:9" ht="17" customHeight="1">
      <c r="A15" s="6"/>
    </row>
    <row r="16" spans="1:9" ht="17" customHeight="1">
      <c r="A16" s="6"/>
    </row>
    <row r="17" spans="1:9" ht="17" customHeight="1">
      <c r="A17" s="8" t="s">
        <v>43</v>
      </c>
      <c r="B17" s="8"/>
      <c r="C17" s="8"/>
      <c r="D17" s="8"/>
      <c r="E17" s="8"/>
      <c r="F17" s="8"/>
      <c r="G17" s="8"/>
      <c r="H17" s="8"/>
      <c r="I17" s="8"/>
    </row>
    <row r="18" spans="1:9" ht="17" customHeight="1">
      <c r="A18" s="9" t="s">
        <v>44</v>
      </c>
      <c r="B18" s="167">
        <f>'事業実績(様式2)'!L40</f>
        <v>0</v>
      </c>
      <c r="C18" s="10" t="s">
        <v>45</v>
      </c>
    </row>
    <row r="19" spans="1:9" ht="17" customHeight="1">
      <c r="A19" s="9" t="s">
        <v>46</v>
      </c>
    </row>
    <row r="20" spans="1:9" ht="17" customHeight="1">
      <c r="A20" s="6"/>
    </row>
    <row r="21" spans="1:9" ht="17" customHeight="1">
      <c r="A21" s="318" t="s">
        <v>24</v>
      </c>
      <c r="B21" s="318"/>
      <c r="C21" s="318"/>
      <c r="D21" s="318"/>
      <c r="E21" s="318"/>
      <c r="F21" s="318"/>
      <c r="G21" s="318"/>
      <c r="H21" s="318"/>
    </row>
    <row r="22" spans="1:9" ht="17" customHeight="1">
      <c r="A22" s="6"/>
    </row>
    <row r="23" spans="1:9" ht="17" customHeight="1">
      <c r="A23" s="9" t="s">
        <v>42</v>
      </c>
    </row>
    <row r="24" spans="1:9" ht="17" customHeight="1">
      <c r="A24" s="168"/>
      <c r="B24" s="12" t="s">
        <v>48</v>
      </c>
    </row>
    <row r="25" spans="1:9" ht="17" customHeight="1">
      <c r="A25" s="169" t="s">
        <v>47</v>
      </c>
      <c r="B25" s="170"/>
    </row>
    <row r="26" spans="1:9" ht="17" customHeight="1">
      <c r="A26" s="169" t="s">
        <v>49</v>
      </c>
      <c r="B26" s="170"/>
    </row>
    <row r="27" spans="1:9" ht="17" customHeight="1">
      <c r="A27" s="6"/>
    </row>
    <row r="28" spans="1:9" ht="17" customHeight="1">
      <c r="A28" s="9" t="s">
        <v>35</v>
      </c>
      <c r="D28" s="425" t="str">
        <f>IF(入力ｼｰﾄ!C20="","令和　年　月　日",入力ｼｰﾄ!C20)</f>
        <v>令和　年　月　日</v>
      </c>
      <c r="E28" s="425"/>
    </row>
    <row r="29" spans="1:9" ht="17" customHeight="1">
      <c r="A29" s="6"/>
    </row>
    <row r="30" spans="1:9" ht="17" customHeight="1">
      <c r="A30" s="9" t="s">
        <v>40</v>
      </c>
      <c r="D30" s="15" t="s">
        <v>41</v>
      </c>
      <c r="E30" s="171">
        <f>'事業実績(様式2)'!L40</f>
        <v>0</v>
      </c>
    </row>
    <row r="31" spans="1:9" ht="17" customHeight="1">
      <c r="A31" s="6"/>
    </row>
    <row r="32" spans="1:9" ht="17" customHeight="1">
      <c r="A32" s="8" t="s">
        <v>27</v>
      </c>
      <c r="B32" s="8"/>
    </row>
    <row r="33" spans="1:1" ht="17" customHeight="1">
      <c r="A33" s="9" t="s">
        <v>28</v>
      </c>
    </row>
    <row r="34" spans="1:1" ht="17" customHeight="1">
      <c r="A34" s="9" t="s">
        <v>29</v>
      </c>
    </row>
    <row r="35" spans="1:1" ht="17" customHeight="1">
      <c r="A35" s="9" t="s">
        <v>30</v>
      </c>
    </row>
    <row r="36" spans="1:1" ht="17" customHeight="1">
      <c r="A36" s="9" t="s">
        <v>31</v>
      </c>
    </row>
    <row r="37" spans="1:1" ht="17" customHeight="1">
      <c r="A37" s="9" t="s">
        <v>32</v>
      </c>
    </row>
    <row r="38" spans="1:1" ht="17" customHeight="1">
      <c r="A38" s="9" t="s">
        <v>33</v>
      </c>
    </row>
    <row r="39" spans="1:1" ht="17" customHeight="1">
      <c r="A39" s="9" t="s">
        <v>34</v>
      </c>
    </row>
    <row r="40" spans="1:1" ht="17" customHeight="1">
      <c r="A40" s="6"/>
    </row>
  </sheetData>
  <mergeCells count="4">
    <mergeCell ref="D28:E28"/>
    <mergeCell ref="A21:H21"/>
    <mergeCell ref="A4:H4"/>
    <mergeCell ref="G6:H6"/>
  </mergeCells>
  <phoneticPr fontId="2"/>
  <printOptions horizontalCentered="1"/>
  <pageMargins left="0.78740157480314965" right="0.59055118110236227" top="0.98425196850393704"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R32"/>
  <sheetViews>
    <sheetView view="pageBreakPreview" zoomScaleNormal="100" zoomScaleSheetLayoutView="100" workbookViewId="0">
      <selection activeCell="F16" sqref="F16"/>
    </sheetView>
  </sheetViews>
  <sheetFormatPr baseColWidth="10" defaultColWidth="9" defaultRowHeight="17" customHeight="1"/>
  <cols>
    <col min="1" max="1" width="2.33203125" style="10" customWidth="1"/>
    <col min="2" max="3" width="9.6640625" style="10" customWidth="1"/>
    <col min="4" max="4" width="9.5" style="10" bestFit="1" customWidth="1"/>
    <col min="5" max="6" width="5" style="10" customWidth="1"/>
    <col min="7" max="7" width="9.5" style="10" bestFit="1" customWidth="1"/>
    <col min="8" max="8" width="9" style="10"/>
    <col min="9" max="9" width="3.5" style="10" bestFit="1" customWidth="1"/>
    <col min="10" max="10" width="13.83203125" style="10" bestFit="1" customWidth="1"/>
    <col min="11" max="16384" width="9" style="10"/>
  </cols>
  <sheetData>
    <row r="1" spans="1:15" ht="17" customHeight="1">
      <c r="A1" s="9" t="s">
        <v>70</v>
      </c>
    </row>
    <row r="2" spans="1:15" ht="17" customHeight="1">
      <c r="A2" s="9"/>
    </row>
    <row r="3" spans="1:15" ht="17" customHeight="1">
      <c r="A3" s="6"/>
    </row>
    <row r="4" spans="1:15" ht="17" customHeight="1">
      <c r="A4" s="11" t="s">
        <v>82</v>
      </c>
      <c r="B4" s="11"/>
      <c r="C4" s="11"/>
      <c r="D4" s="11"/>
      <c r="E4" s="11"/>
      <c r="F4" s="11"/>
      <c r="G4" s="11"/>
      <c r="H4" s="11"/>
      <c r="I4" s="11"/>
      <c r="J4" s="8"/>
    </row>
    <row r="5" spans="1:15" ht="17" customHeight="1">
      <c r="A5" s="6"/>
    </row>
    <row r="6" spans="1:15" s="12" customFormat="1" ht="17" customHeight="1">
      <c r="A6" s="16" t="s">
        <v>71</v>
      </c>
    </row>
    <row r="7" spans="1:15" ht="17" customHeight="1">
      <c r="B7" s="8" t="s">
        <v>72</v>
      </c>
      <c r="C7" s="13"/>
    </row>
    <row r="8" spans="1:15" ht="17" customHeight="1">
      <c r="J8" s="27" t="s">
        <v>54</v>
      </c>
      <c r="L8" s="20"/>
      <c r="M8" s="20"/>
      <c r="N8" s="20"/>
      <c r="O8" s="20"/>
    </row>
    <row r="9" spans="1:15" ht="17" customHeight="1">
      <c r="B9" s="316" t="s">
        <v>64</v>
      </c>
      <c r="C9" s="316"/>
      <c r="D9" s="311" t="s">
        <v>73</v>
      </c>
      <c r="E9" s="313"/>
      <c r="F9" s="316" t="s">
        <v>74</v>
      </c>
      <c r="G9" s="316"/>
      <c r="H9" s="316" t="s">
        <v>75</v>
      </c>
      <c r="I9" s="316"/>
      <c r="J9" s="316"/>
    </row>
    <row r="10" spans="1:15" ht="17" customHeight="1">
      <c r="B10" s="316"/>
      <c r="C10" s="316"/>
      <c r="D10" s="314"/>
      <c r="E10" s="315"/>
      <c r="F10" s="316"/>
      <c r="G10" s="316"/>
      <c r="H10" s="316" t="s">
        <v>76</v>
      </c>
      <c r="I10" s="316"/>
      <c r="J10" s="18" t="s">
        <v>77</v>
      </c>
    </row>
    <row r="11" spans="1:15" ht="21" customHeight="1">
      <c r="B11" s="435" t="s">
        <v>66</v>
      </c>
      <c r="C11" s="435"/>
      <c r="D11" s="433">
        <f>'事業実績(様式2)'!L40</f>
        <v>0</v>
      </c>
      <c r="E11" s="434"/>
      <c r="F11" s="432">
        <f>D11</f>
        <v>0</v>
      </c>
      <c r="G11" s="432"/>
      <c r="H11" s="427">
        <v>0</v>
      </c>
      <c r="I11" s="427"/>
      <c r="J11" s="21">
        <v>0</v>
      </c>
      <c r="K11" s="23"/>
      <c r="L11" s="19"/>
      <c r="M11" s="17"/>
      <c r="N11" s="17"/>
      <c r="O11" s="17"/>
    </row>
    <row r="12" spans="1:15" ht="21" customHeight="1">
      <c r="A12" s="6"/>
      <c r="B12" s="435" t="s">
        <v>134</v>
      </c>
      <c r="C12" s="435"/>
      <c r="D12" s="433">
        <f>'事業実績(様式2)'!N40</f>
        <v>0</v>
      </c>
      <c r="E12" s="434"/>
      <c r="F12" s="432">
        <f>D12</f>
        <v>0</v>
      </c>
      <c r="G12" s="432"/>
      <c r="H12" s="427">
        <v>0</v>
      </c>
      <c r="I12" s="427"/>
      <c r="J12" s="21">
        <v>0</v>
      </c>
      <c r="K12" s="23"/>
      <c r="L12" s="19"/>
      <c r="M12" s="17"/>
      <c r="N12" s="17"/>
      <c r="O12" s="17"/>
    </row>
    <row r="13" spans="1:15" ht="21" customHeight="1">
      <c r="A13" s="6"/>
      <c r="B13" s="316" t="s">
        <v>78</v>
      </c>
      <c r="C13" s="316"/>
      <c r="D13" s="433">
        <f>SUM(D11:D12)</f>
        <v>0</v>
      </c>
      <c r="E13" s="434"/>
      <c r="F13" s="432">
        <f>SUM(F11:G12)</f>
        <v>0</v>
      </c>
      <c r="G13" s="432"/>
      <c r="H13" s="427">
        <f>SUM(H11:I12)</f>
        <v>0</v>
      </c>
      <c r="I13" s="427"/>
      <c r="J13" s="21">
        <f>SUM(J11:J12)</f>
        <v>0</v>
      </c>
      <c r="K13" s="23"/>
      <c r="L13" s="19"/>
      <c r="M13" s="17"/>
      <c r="N13" s="17"/>
      <c r="O13" s="17"/>
    </row>
    <row r="14" spans="1:15" ht="17" customHeight="1">
      <c r="A14" s="6"/>
      <c r="K14" s="26"/>
      <c r="L14" s="17"/>
      <c r="M14" s="17"/>
      <c r="N14" s="17"/>
      <c r="O14" s="17"/>
    </row>
    <row r="15" spans="1:15" ht="17" customHeight="1">
      <c r="A15" s="6"/>
      <c r="K15" s="26"/>
      <c r="L15" s="17"/>
      <c r="M15" s="17"/>
      <c r="N15" s="17"/>
      <c r="O15" s="17"/>
    </row>
    <row r="16" spans="1:15" ht="17" customHeight="1">
      <c r="A16" s="16"/>
      <c r="B16" s="10" t="s">
        <v>79</v>
      </c>
    </row>
    <row r="17" spans="1:18" ht="17" customHeight="1">
      <c r="A17" s="14"/>
      <c r="B17" s="13"/>
      <c r="J17" s="17" t="s">
        <v>54</v>
      </c>
    </row>
    <row r="18" spans="1:18" ht="13.5" customHeight="1">
      <c r="A18" s="14"/>
      <c r="B18" s="316" t="s">
        <v>64</v>
      </c>
      <c r="C18" s="316"/>
      <c r="D18" s="316" t="s">
        <v>80</v>
      </c>
      <c r="E18" s="316"/>
      <c r="F18" s="311" t="s">
        <v>81</v>
      </c>
      <c r="G18" s="313"/>
      <c r="H18" s="316" t="s">
        <v>75</v>
      </c>
      <c r="I18" s="316"/>
      <c r="J18" s="316"/>
      <c r="L18" s="19"/>
      <c r="M18" s="20"/>
      <c r="N18" s="20"/>
      <c r="O18" s="20"/>
      <c r="P18" s="20"/>
      <c r="Q18" s="20"/>
      <c r="R18" s="19"/>
    </row>
    <row r="19" spans="1:18" ht="15">
      <c r="A19" s="14"/>
      <c r="B19" s="316"/>
      <c r="C19" s="316"/>
      <c r="D19" s="316"/>
      <c r="E19" s="316"/>
      <c r="F19" s="381"/>
      <c r="G19" s="383"/>
      <c r="H19" s="316" t="s">
        <v>76</v>
      </c>
      <c r="I19" s="316"/>
      <c r="J19" s="18" t="s">
        <v>77</v>
      </c>
      <c r="L19" s="19"/>
      <c r="M19" s="19"/>
      <c r="N19" s="19"/>
      <c r="O19" s="19"/>
      <c r="P19" s="19"/>
      <c r="Q19" s="19"/>
      <c r="R19" s="19"/>
    </row>
    <row r="20" spans="1:18" ht="17" customHeight="1">
      <c r="A20" s="9"/>
      <c r="B20" s="327" t="s">
        <v>135</v>
      </c>
      <c r="C20" s="328"/>
      <c r="E20" s="193"/>
      <c r="F20" s="194"/>
      <c r="G20" s="195"/>
      <c r="H20" s="428"/>
      <c r="I20" s="429"/>
      <c r="J20" s="25"/>
      <c r="L20" s="19"/>
      <c r="M20" s="19"/>
      <c r="N20" s="19"/>
      <c r="O20" s="19"/>
      <c r="P20" s="19"/>
      <c r="Q20" s="19"/>
      <c r="R20" s="19"/>
    </row>
    <row r="21" spans="1:18" ht="17" customHeight="1">
      <c r="A21" s="6"/>
      <c r="B21" s="355"/>
      <c r="C21" s="356"/>
      <c r="D21" s="372">
        <f>D13</f>
        <v>0</v>
      </c>
      <c r="E21" s="374"/>
      <c r="F21" s="372">
        <f>F13</f>
        <v>0</v>
      </c>
      <c r="G21" s="374"/>
      <c r="H21" s="430">
        <v>0</v>
      </c>
      <c r="I21" s="431"/>
      <c r="J21" s="199">
        <v>0</v>
      </c>
      <c r="L21" s="19"/>
      <c r="M21" s="17"/>
      <c r="N21" s="17"/>
      <c r="O21" s="17"/>
      <c r="P21" s="19"/>
      <c r="Q21" s="19"/>
      <c r="R21" s="19"/>
    </row>
    <row r="22" spans="1:18" ht="17" customHeight="1">
      <c r="A22" s="9"/>
      <c r="B22" s="329"/>
      <c r="C22" s="330"/>
      <c r="D22" s="196"/>
      <c r="E22" s="197"/>
      <c r="F22" s="198"/>
      <c r="G22" s="24"/>
      <c r="H22" s="341"/>
      <c r="I22" s="350"/>
      <c r="J22" s="22"/>
      <c r="L22" s="19"/>
      <c r="M22" s="19"/>
      <c r="N22" s="19"/>
      <c r="O22" s="19"/>
      <c r="P22" s="19"/>
      <c r="Q22" s="19"/>
      <c r="R22" s="19"/>
    </row>
    <row r="23" spans="1:18" ht="17" customHeight="1">
      <c r="A23" s="6"/>
    </row>
    <row r="24" spans="1:18" ht="17" customHeight="1">
      <c r="A24" s="8"/>
      <c r="B24" s="8"/>
    </row>
    <row r="25" spans="1:18" ht="17" customHeight="1">
      <c r="A25" s="9"/>
    </row>
    <row r="26" spans="1:18" ht="17" customHeight="1">
      <c r="A26" s="9"/>
    </row>
    <row r="27" spans="1:18" ht="17" customHeight="1">
      <c r="A27" s="9"/>
    </row>
    <row r="28" spans="1:18" ht="17" customHeight="1">
      <c r="A28" s="9"/>
    </row>
    <row r="29" spans="1:18" ht="17" customHeight="1">
      <c r="A29" s="9"/>
    </row>
    <row r="30" spans="1:18" ht="17" customHeight="1">
      <c r="A30" s="9"/>
    </row>
    <row r="31" spans="1:18" ht="17" customHeight="1">
      <c r="A31" s="9"/>
    </row>
    <row r="32" spans="1:18" ht="17" customHeight="1">
      <c r="A32" s="6"/>
    </row>
  </sheetData>
  <mergeCells count="28">
    <mergeCell ref="B9:C10"/>
    <mergeCell ref="B11:C11"/>
    <mergeCell ref="B12:C12"/>
    <mergeCell ref="B13:C13"/>
    <mergeCell ref="D18:E19"/>
    <mergeCell ref="F11:G11"/>
    <mergeCell ref="F12:G12"/>
    <mergeCell ref="F13:G13"/>
    <mergeCell ref="D9:E10"/>
    <mergeCell ref="D11:E11"/>
    <mergeCell ref="D12:E12"/>
    <mergeCell ref="D13:E13"/>
    <mergeCell ref="F9:G10"/>
    <mergeCell ref="H18:J18"/>
    <mergeCell ref="H19:I19"/>
    <mergeCell ref="B20:C22"/>
    <mergeCell ref="H20:I20"/>
    <mergeCell ref="H21:I21"/>
    <mergeCell ref="H22:I22"/>
    <mergeCell ref="D21:E21"/>
    <mergeCell ref="F21:G21"/>
    <mergeCell ref="B18:C19"/>
    <mergeCell ref="F18:G19"/>
    <mergeCell ref="H11:I11"/>
    <mergeCell ref="H12:I12"/>
    <mergeCell ref="H13:I13"/>
    <mergeCell ref="H9:J9"/>
    <mergeCell ref="H10:I10"/>
  </mergeCells>
  <phoneticPr fontId="2"/>
  <printOptions horizontalCentered="1"/>
  <pageMargins left="0.78740157480314965" right="0.59055118110236227" top="0.98425196850393704"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2:J41"/>
  <sheetViews>
    <sheetView view="pageBreakPreview" topLeftCell="A28" zoomScaleNormal="100" zoomScaleSheetLayoutView="100" workbookViewId="0">
      <selection activeCell="F36" sqref="F36:I36"/>
    </sheetView>
  </sheetViews>
  <sheetFormatPr baseColWidth="10" defaultColWidth="9" defaultRowHeight="17.25" customHeight="1"/>
  <cols>
    <col min="1" max="8" width="9" style="10"/>
    <col min="9" max="9" width="9" style="10" customWidth="1"/>
    <col min="10" max="16384" width="9" style="10"/>
  </cols>
  <sheetData>
    <row r="2" spans="1:9" ht="17">
      <c r="A2" s="437" t="s">
        <v>83</v>
      </c>
      <c r="B2" s="437"/>
      <c r="C2" s="437"/>
      <c r="D2" s="437"/>
      <c r="E2" s="437"/>
      <c r="F2" s="437"/>
      <c r="G2" s="437"/>
      <c r="H2" s="437"/>
      <c r="I2" s="437"/>
    </row>
    <row r="3" spans="1:9" ht="17.25" customHeight="1">
      <c r="A3" s="28"/>
    </row>
    <row r="4" spans="1:9" ht="17.25" customHeight="1">
      <c r="A4" s="11" t="s">
        <v>88</v>
      </c>
    </row>
    <row r="5" spans="1:9" ht="17.25" customHeight="1">
      <c r="A5" s="11" t="s">
        <v>89</v>
      </c>
    </row>
    <row r="6" spans="1:9" ht="17.25" customHeight="1">
      <c r="A6" s="30" t="s">
        <v>90</v>
      </c>
    </row>
    <row r="7" spans="1:9" ht="17.25" customHeight="1">
      <c r="A7" s="10" t="s">
        <v>91</v>
      </c>
    </row>
    <row r="9" spans="1:9" ht="17.25" customHeight="1">
      <c r="A9" s="438" t="s">
        <v>24</v>
      </c>
      <c r="B9" s="438"/>
      <c r="C9" s="438"/>
      <c r="D9" s="438"/>
      <c r="E9" s="438"/>
      <c r="F9" s="438"/>
      <c r="G9" s="438"/>
      <c r="H9" s="438"/>
      <c r="I9" s="438"/>
    </row>
    <row r="10" spans="1:9" ht="17.25" customHeight="1">
      <c r="A10" s="28"/>
    </row>
    <row r="11" spans="1:9" ht="17.25" customHeight="1">
      <c r="A11" s="30" t="s">
        <v>84</v>
      </c>
    </row>
    <row r="12" spans="1:9" ht="17.25" customHeight="1">
      <c r="A12" s="30" t="s">
        <v>92</v>
      </c>
    </row>
    <row r="13" spans="1:9" ht="17.25" customHeight="1">
      <c r="A13" s="30" t="s">
        <v>93</v>
      </c>
    </row>
    <row r="14" spans="1:9" ht="17.25" customHeight="1">
      <c r="A14" s="30" t="s">
        <v>94</v>
      </c>
    </row>
    <row r="15" spans="1:9" ht="17.25" customHeight="1">
      <c r="A15" s="30" t="s">
        <v>95</v>
      </c>
    </row>
    <row r="16" spans="1:9" ht="17.25" customHeight="1">
      <c r="A16" s="31" t="s">
        <v>96</v>
      </c>
    </row>
    <row r="17" spans="1:9" ht="17.25" customHeight="1">
      <c r="A17" s="31" t="s">
        <v>97</v>
      </c>
    </row>
    <row r="18" spans="1:9" ht="17.25" customHeight="1">
      <c r="A18" s="31" t="s">
        <v>98</v>
      </c>
    </row>
    <row r="19" spans="1:9" ht="17.25" customHeight="1">
      <c r="A19" s="31" t="s">
        <v>99</v>
      </c>
    </row>
    <row r="20" spans="1:9" ht="17.25" customHeight="1">
      <c r="A20" s="31" t="s">
        <v>100</v>
      </c>
    </row>
    <row r="21" spans="1:9" ht="17.25" customHeight="1">
      <c r="A21" s="31" t="s">
        <v>101</v>
      </c>
    </row>
    <row r="22" spans="1:9" ht="17.25" customHeight="1">
      <c r="A22" s="31" t="s">
        <v>85</v>
      </c>
    </row>
    <row r="23" spans="1:9" ht="17.25" customHeight="1">
      <c r="A23" s="28"/>
    </row>
    <row r="24" spans="1:9" ht="17.25" customHeight="1">
      <c r="A24" s="30" t="s">
        <v>86</v>
      </c>
    </row>
    <row r="25" spans="1:9" ht="17.25" customHeight="1">
      <c r="A25" s="30" t="s">
        <v>102</v>
      </c>
    </row>
    <row r="26" spans="1:9" ht="17.25" customHeight="1">
      <c r="A26" s="30"/>
    </row>
    <row r="27" spans="1:9" ht="17.25" customHeight="1">
      <c r="A27" s="28"/>
    </row>
    <row r="28" spans="1:9" ht="17.25" customHeight="1">
      <c r="A28" s="28"/>
      <c r="I28" s="176" t="str">
        <f>IF(入力ｼｰﾄ!C19="","令和　　年　　月　　日",入力ｼｰﾄ!C19)</f>
        <v>令和　　年　　月　　日</v>
      </c>
    </row>
    <row r="29" spans="1:9" ht="17.25" customHeight="1">
      <c r="A29" s="28"/>
      <c r="I29" s="32"/>
    </row>
    <row r="31" spans="1:9" ht="17.25" customHeight="1">
      <c r="A31" s="30" t="s">
        <v>87</v>
      </c>
    </row>
    <row r="32" spans="1:9" ht="17.25" customHeight="1">
      <c r="A32" s="30"/>
    </row>
    <row r="33" spans="1:10" ht="17.25" customHeight="1">
      <c r="A33" s="30"/>
      <c r="E33" s="29" t="s">
        <v>103</v>
      </c>
    </row>
    <row r="34" spans="1:10" ht="17.25" customHeight="1">
      <c r="A34" s="30"/>
      <c r="E34" s="34" t="s">
        <v>104</v>
      </c>
      <c r="F34" s="439">
        <f>入力ｼｰﾄ!C2</f>
        <v>0</v>
      </c>
      <c r="G34" s="439"/>
      <c r="H34" s="439"/>
      <c r="I34" s="439"/>
    </row>
    <row r="35" spans="1:10" ht="17.25" customHeight="1">
      <c r="A35" s="30"/>
      <c r="E35" s="35" t="s">
        <v>107</v>
      </c>
      <c r="F35" s="442" t="str">
        <f>IF(入力ｼｰﾄ!C3="","",入力ｼｰﾄ!C3)</f>
        <v/>
      </c>
      <c r="G35" s="442"/>
      <c r="H35" s="442"/>
      <c r="I35" s="442"/>
    </row>
    <row r="36" spans="1:10" ht="17.25" customHeight="1">
      <c r="A36" s="30"/>
      <c r="E36" s="34" t="s">
        <v>184</v>
      </c>
      <c r="F36" s="441" t="str">
        <f>IF(入力ｼｰﾄ!C4="","",入力ｼｰﾄ!C4)</f>
        <v/>
      </c>
      <c r="G36" s="441"/>
      <c r="H36" s="441"/>
      <c r="I36" s="441"/>
    </row>
    <row r="37" spans="1:10" ht="17.25" customHeight="1">
      <c r="A37" s="30"/>
      <c r="D37" s="33"/>
      <c r="E37" s="35" t="s">
        <v>107</v>
      </c>
      <c r="F37" s="440">
        <f>入力ｼｰﾄ!C5</f>
        <v>0</v>
      </c>
      <c r="G37" s="440"/>
      <c r="H37" s="440"/>
      <c r="I37" s="440"/>
    </row>
    <row r="38" spans="1:10" ht="17.25" customHeight="1">
      <c r="A38" s="30"/>
      <c r="D38" s="33"/>
      <c r="E38" s="36" t="s">
        <v>106</v>
      </c>
      <c r="F38" s="439">
        <f>入力ｼｰﾄ!C6</f>
        <v>0</v>
      </c>
      <c r="G38" s="439"/>
      <c r="H38" s="172" t="s">
        <v>245</v>
      </c>
      <c r="I38" s="173"/>
      <c r="J38" s="165" t="s">
        <v>296</v>
      </c>
    </row>
    <row r="39" spans="1:10" ht="17.25" customHeight="1">
      <c r="A39" s="30"/>
      <c r="D39" s="33"/>
      <c r="E39" s="37"/>
      <c r="F39" s="174"/>
      <c r="G39" s="174"/>
      <c r="H39" s="174"/>
      <c r="I39" s="174"/>
    </row>
    <row r="40" spans="1:10" ht="17.25" customHeight="1">
      <c r="A40" s="30"/>
      <c r="D40" s="33"/>
      <c r="E40" s="36" t="s">
        <v>108</v>
      </c>
      <c r="F40" s="436">
        <f>入力ｼｰﾄ!C7</f>
        <v>0</v>
      </c>
      <c r="G40" s="436"/>
      <c r="H40" s="175" t="s">
        <v>187</v>
      </c>
      <c r="I40" s="175">
        <f>入力ｼｰﾄ!C8</f>
        <v>0</v>
      </c>
    </row>
    <row r="41" spans="1:10" ht="17.25" customHeight="1">
      <c r="A41" s="6"/>
    </row>
  </sheetData>
  <mergeCells count="8">
    <mergeCell ref="F40:G40"/>
    <mergeCell ref="A2:I2"/>
    <mergeCell ref="A9:I9"/>
    <mergeCell ref="F34:I34"/>
    <mergeCell ref="F37:I37"/>
    <mergeCell ref="F36:I36"/>
    <mergeCell ref="F35:I35"/>
    <mergeCell ref="F38:G38"/>
  </mergeCells>
  <phoneticPr fontId="2"/>
  <printOptions horizontalCentered="1"/>
  <pageMargins left="0.59055118110236227" right="0.59055118110236227"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入力方法</vt:lpstr>
      <vt:lpstr>入力ｼｰﾄ</vt:lpstr>
      <vt:lpstr>雇用契約書</vt:lpstr>
      <vt:lpstr>勤務日誌</vt:lpstr>
      <vt:lpstr>事業実績(様式2)</vt:lpstr>
      <vt:lpstr>交付請求書(様式6)</vt:lpstr>
      <vt:lpstr>交付申請･実績報告(様式1)</vt:lpstr>
      <vt:lpstr>収支精算書(様式3)</vt:lpstr>
      <vt:lpstr>誓約書</vt:lpstr>
      <vt:lpstr>交付決定通知(様式4)</vt:lpstr>
      <vt:lpstr>額の確定通知(様式5)</vt:lpstr>
      <vt:lpstr>雇用契約書!Print_Area</vt:lpstr>
      <vt:lpstr>'交付申請･実績報告(様式1)'!Print_Area</vt:lpstr>
      <vt:lpstr>'交付請求書(様式6)'!Print_Area</vt:lpstr>
      <vt:lpstr>'事業実績(様式2)'!Print_Area</vt:lpstr>
      <vt:lpstr>'収支精算書(様式3)'!Print_Area</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sasaki takumi</cp:lastModifiedBy>
  <cp:lastPrinted>2020-08-13T13:35:17Z</cp:lastPrinted>
  <dcterms:created xsi:type="dcterms:W3CDTF">2020-06-22T23:53:14Z</dcterms:created>
  <dcterms:modified xsi:type="dcterms:W3CDTF">2020-10-15T07:20:06Z</dcterms:modified>
</cp:coreProperties>
</file>